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705" windowWidth="19440" windowHeight="13290" tabRatio="849" firstSheet="2" activeTab="2"/>
  </bookViews>
  <sheets>
    <sheet name="01 R113429621 KL" sheetId="2" state="hidden" r:id="rId1"/>
    <sheet name="01 R113429621 Rek" sheetId="3" state="hidden" r:id="rId2"/>
    <sheet name="MaR_část 1" sheetId="4" r:id="rId3"/>
    <sheet name="01 R113429622 KL" sheetId="5" state="hidden" r:id="rId4"/>
    <sheet name="01 R113429622 Rek" sheetId="6" state="hidden" r:id="rId5"/>
    <sheet name="01 R113429623 KL" sheetId="8" state="hidden" r:id="rId6"/>
    <sheet name="01 R113429623 Rek" sheetId="9" state="hidden" r:id="rId7"/>
    <sheet name="01 R113429624 KL" sheetId="11" state="hidden" r:id="rId8"/>
    <sheet name="01 R113429624 Rek" sheetId="12" state="hidden" r:id="rId9"/>
    <sheet name="01 R113429625 KL" sheetId="14" state="hidden" r:id="rId10"/>
    <sheet name="01 R113429625 Rek" sheetId="15" state="hidden" r:id="rId11"/>
    <sheet name="01 R113429626 KL" sheetId="17" state="hidden" r:id="rId12"/>
    <sheet name="01 R113429626 Rek" sheetId="18" state="hidden" r:id="rId13"/>
    <sheet name="01 R113429627 KL" sheetId="20" state="hidden" r:id="rId14"/>
    <sheet name="01 R113429627 Rek" sheetId="21" state="hidden" r:id="rId15"/>
    <sheet name="01 R113429628 KL" sheetId="23" state="hidden" r:id="rId16"/>
    <sheet name="01 R113429628 Rek" sheetId="24" state="hidden" r:id="rId17"/>
    <sheet name="01 R113429629 KL" sheetId="26" state="hidden" r:id="rId18"/>
    <sheet name="01 R113429629 Rek" sheetId="27" state="hidden" r:id="rId19"/>
    <sheet name="01 R11342962a KL" sheetId="29" state="hidden" r:id="rId20"/>
    <sheet name="01 R11342962a Rek" sheetId="30" state="hidden" r:id="rId21"/>
    <sheet name="01 R103429641 KL" sheetId="32" state="hidden" r:id="rId22"/>
    <sheet name="01 R103429641 Rek" sheetId="33" state="hidden" r:id="rId23"/>
    <sheet name="01 R103429641 1" sheetId="35" state="hidden" r:id="rId24"/>
    <sheet name="01 R103429641 R1" sheetId="36" state="hidden" r:id="rId25"/>
    <sheet name="01 R103429641 2" sheetId="38" state="hidden" r:id="rId26"/>
    <sheet name="01 R103429641 R2" sheetId="39" state="hidden" r:id="rId27"/>
    <sheet name="01 R103429641 3" sheetId="41" state="hidden" r:id="rId28"/>
    <sheet name="01 R103429641 R3" sheetId="42" state="hidden" r:id="rId29"/>
    <sheet name="01 R103429641 4" sheetId="44" state="hidden" r:id="rId30"/>
    <sheet name="01 R103429641 R4" sheetId="45" state="hidden" r:id="rId31"/>
    <sheet name="01 R103429641 5" sheetId="47" state="hidden" r:id="rId32"/>
    <sheet name="01 R103429641 R5" sheetId="48" state="hidden" r:id="rId33"/>
    <sheet name="01 R103429641 6" sheetId="50" state="hidden" r:id="rId34"/>
    <sheet name="01 R103429641 R6" sheetId="51" state="hidden" r:id="rId35"/>
  </sheets>
  <definedNames>
    <definedName name="_xlnm._FilterDatabase" localSheetId="2" hidden="1">'MaR_část 1'!$A$7:$K$38</definedName>
    <definedName name="cisloobjektu">#N/A</definedName>
    <definedName name="CisloRozpoctu">#N/A</definedName>
    <definedName name="cislostavby">#N/A</definedName>
    <definedName name="Datum">#N/A</definedName>
    <definedName name="Dil">#REF!</definedName>
    <definedName name="Dodavka">#REF!</definedName>
    <definedName name="HSV">#REF!</definedName>
    <definedName name="HZS">#REF!</definedName>
    <definedName name="Mont">#REF!</definedName>
    <definedName name="NazevDilu">#REF!</definedName>
    <definedName name="nazevobjektu">#N/A</definedName>
    <definedName name="NazevRozpoctu">#N/A</definedName>
    <definedName name="nazevstavby">#N/A</definedName>
    <definedName name="_xlnm.Print_Titles" localSheetId="1">'01 R113429621 Rek'!$1:$6</definedName>
    <definedName name="_xlnm.Print_Titles" localSheetId="4">'01 R113429622 Rek'!$1:$6</definedName>
    <definedName name="_xlnm.Print_Titles" localSheetId="6">'01 R113429623 Rek'!$1:$6</definedName>
    <definedName name="_xlnm.Print_Titles" localSheetId="8">'01 R113429624 Rek'!$1:$6</definedName>
    <definedName name="_xlnm.Print_Titles" localSheetId="10">'01 R113429625 Rek'!$1:$6</definedName>
    <definedName name="_xlnm.Print_Titles" localSheetId="12">'01 R113429626 Rek'!$1:$6</definedName>
    <definedName name="_xlnm.Print_Titles" localSheetId="14">'01 R113429627 Rek'!$1:$6</definedName>
    <definedName name="_xlnm.Print_Titles" localSheetId="16">'01 R113429628 Rek'!$1:$6</definedName>
    <definedName name="_xlnm.Print_Titles" localSheetId="18">'01 R113429629 Rek'!$1:$6</definedName>
    <definedName name="_xlnm.Print_Titles" localSheetId="20">'01 R11342962a Rek'!$1:$6</definedName>
    <definedName name="_xlnm.Print_Titles" localSheetId="2">'MaR_část 1'!$2:$7</definedName>
    <definedName name="Objednatel">#N/A</definedName>
    <definedName name="_xlnm.Print_Area" localSheetId="24">'01 R103429641 R1'!$A$1:$I$19</definedName>
    <definedName name="_xlnm.Print_Area" localSheetId="26">'01 R103429641 R2'!$A$1:$I$18</definedName>
    <definedName name="_xlnm.Print_Area" localSheetId="28">'01 R103429641 R3'!$A$1:$I$21</definedName>
    <definedName name="_xlnm.Print_Area" localSheetId="30">'01 R103429641 R4'!$A$1:$I$18</definedName>
    <definedName name="_xlnm.Print_Area" localSheetId="32">'01 R103429641 R5'!$A$1:$I$23</definedName>
    <definedName name="_xlnm.Print_Area" localSheetId="34">'01 R103429641 R6'!$A$1:$I$24</definedName>
    <definedName name="_xlnm.Print_Area" localSheetId="22">'01 R103429641 Rek'!$A$1:$I$16</definedName>
    <definedName name="_xlnm.Print_Area" localSheetId="0">'01 R113429621 KL'!$A$1:$G$45</definedName>
    <definedName name="_xlnm.Print_Area" localSheetId="1">'01 R113429621 Rek'!$A$1:$I$30</definedName>
    <definedName name="_xlnm.Print_Area" localSheetId="3">'01 R113429622 KL'!$A$1:$G$45</definedName>
    <definedName name="_xlnm.Print_Area" localSheetId="4">'01 R113429622 Rek'!$A$1:$I$30</definedName>
    <definedName name="_xlnm.Print_Area" localSheetId="5">'01 R113429623 KL'!$A$1:$G$45</definedName>
    <definedName name="_xlnm.Print_Area" localSheetId="6">'01 R113429623 Rek'!$A$1:$I$30</definedName>
    <definedName name="_xlnm.Print_Area" localSheetId="7">'01 R113429624 KL'!$A$1:$G$45</definedName>
    <definedName name="_xlnm.Print_Area" localSheetId="8">'01 R113429624 Rek'!$A$1:$I$30</definedName>
    <definedName name="_xlnm.Print_Area" localSheetId="9">'01 R113429625 KL'!$A$1:$G$45</definedName>
    <definedName name="_xlnm.Print_Area" localSheetId="10">'01 R113429625 Rek'!$A$1:$I$26</definedName>
    <definedName name="_xlnm.Print_Area" localSheetId="11">'01 R113429626 KL'!$A$1:$G$45</definedName>
    <definedName name="_xlnm.Print_Area" localSheetId="12">'01 R113429626 Rek'!$A$1:$I$28</definedName>
    <definedName name="_xlnm.Print_Area" localSheetId="13">'01 R113429627 KL'!$A$1:$G$45</definedName>
    <definedName name="_xlnm.Print_Area" localSheetId="14">'01 R113429627 Rek'!$A$1:$I$24</definedName>
    <definedName name="_xlnm.Print_Area" localSheetId="15">'01 R113429628 KL'!$A$1:$G$45</definedName>
    <definedName name="_xlnm.Print_Area" localSheetId="16">'01 R113429628 Rek'!$A$1:$I$27</definedName>
    <definedName name="_xlnm.Print_Area" localSheetId="17">'01 R113429629 KL'!$A$1:$G$45</definedName>
    <definedName name="_xlnm.Print_Area" localSheetId="18">'01 R113429629 Rek'!$A$1:$I$29</definedName>
    <definedName name="_xlnm.Print_Area" localSheetId="19">'01 R11342962a KL'!$A$1:$G$45</definedName>
    <definedName name="_xlnm.Print_Area" localSheetId="20">'01 R11342962a Rek'!$A$1:$I$25</definedName>
    <definedName name="_xlnm.Print_Area" localSheetId="2">'MaR_část 1'!$A$1:$K$39</definedName>
    <definedName name="PSV">#REF!</definedName>
    <definedName name="SazbaDPH1">#N/A</definedName>
    <definedName name="SazbaDPH2">#N/A</definedName>
    <definedName name="solver_lin" localSheetId="2" hidden="1">0</definedName>
    <definedName name="solver_num" localSheetId="2" hidden="1">0</definedName>
    <definedName name="solver_opt" localSheetId="2" hidden="1">'MaR_část 1'!#REF!</definedName>
    <definedName name="solver_typ" localSheetId="2" hidden="1">1</definedName>
    <definedName name="solver_val" localSheetId="2" hidden="1">0</definedName>
  </definedNames>
  <calcPr calcId="145621"/>
</workbook>
</file>

<file path=xl/calcChain.xml><?xml version="1.0" encoding="utf-8"?>
<calcChain xmlns="http://schemas.openxmlformats.org/spreadsheetml/2006/main">
  <c r="G39" i="4" l="1"/>
  <c r="G38" i="4"/>
  <c r="G34" i="4"/>
  <c r="G27" i="4"/>
  <c r="G17" i="4"/>
  <c r="K32" i="4" l="1"/>
  <c r="I32" i="4"/>
  <c r="G32" i="4"/>
  <c r="G25" i="4" l="1"/>
  <c r="K25" i="4"/>
  <c r="K24" i="4"/>
  <c r="I24" i="4"/>
  <c r="G24" i="4"/>
  <c r="I18" i="51" l="1"/>
  <c r="H18" i="51"/>
  <c r="C17" i="50" s="1"/>
  <c r="G18" i="51"/>
  <c r="C18" i="50" s="1"/>
  <c r="F18" i="51"/>
  <c r="C16" i="50" s="1"/>
  <c r="E18" i="51"/>
  <c r="C15" i="50" s="1"/>
  <c r="F35" i="50"/>
  <c r="C33" i="50"/>
  <c r="C31" i="50"/>
  <c r="G23" i="50"/>
  <c r="C21" i="50"/>
  <c r="C22" i="50" s="1"/>
  <c r="C23" i="50" s="1"/>
  <c r="G14" i="50"/>
  <c r="D14" i="50"/>
  <c r="C9" i="50"/>
  <c r="I17" i="48"/>
  <c r="H17" i="48"/>
  <c r="C17" i="47" s="1"/>
  <c r="G17" i="48"/>
  <c r="C18" i="47" s="1"/>
  <c r="F17" i="48"/>
  <c r="C16" i="47" s="1"/>
  <c r="E17" i="48"/>
  <c r="F35" i="47"/>
  <c r="C33" i="47"/>
  <c r="C31" i="47"/>
  <c r="G23" i="47"/>
  <c r="C21" i="47"/>
  <c r="C22" i="47" s="1"/>
  <c r="C23" i="47" s="1"/>
  <c r="C15" i="47"/>
  <c r="G14" i="47"/>
  <c r="D14" i="47"/>
  <c r="C9" i="47"/>
  <c r="I12" i="45"/>
  <c r="C21" i="44" s="1"/>
  <c r="C22" i="44" s="1"/>
  <c r="H12" i="45"/>
  <c r="C17" i="44" s="1"/>
  <c r="G12" i="45"/>
  <c r="F12" i="45"/>
  <c r="E12" i="45"/>
  <c r="F35" i="44"/>
  <c r="C33" i="44"/>
  <c r="C31" i="44"/>
  <c r="G23" i="44"/>
  <c r="C18" i="44"/>
  <c r="C16" i="44"/>
  <c r="C15" i="44"/>
  <c r="G14" i="44"/>
  <c r="D14" i="44"/>
  <c r="C9" i="44"/>
  <c r="I15" i="42"/>
  <c r="C21" i="41" s="1"/>
  <c r="C22" i="41" s="1"/>
  <c r="C23" i="41" s="1"/>
  <c r="H15" i="42"/>
  <c r="C17" i="41" s="1"/>
  <c r="G15" i="42"/>
  <c r="C18" i="41" s="1"/>
  <c r="F15" i="42"/>
  <c r="C16" i="41" s="1"/>
  <c r="E15" i="42"/>
  <c r="F35" i="41"/>
  <c r="C33" i="41"/>
  <c r="C31" i="41"/>
  <c r="G23" i="41"/>
  <c r="C15" i="41"/>
  <c r="G14" i="41"/>
  <c r="D14" i="41"/>
  <c r="C9" i="41"/>
  <c r="I12" i="39"/>
  <c r="C21" i="38" s="1"/>
  <c r="C22" i="38" s="1"/>
  <c r="C23" i="38" s="1"/>
  <c r="H12" i="39"/>
  <c r="C17" i="38" s="1"/>
  <c r="G12" i="39"/>
  <c r="C18" i="38" s="1"/>
  <c r="F12" i="39"/>
  <c r="E12" i="39"/>
  <c r="C15" i="38" s="1"/>
  <c r="F35" i="38"/>
  <c r="C33" i="38"/>
  <c r="C31" i="38"/>
  <c r="G23" i="38"/>
  <c r="C16" i="38"/>
  <c r="G14" i="38"/>
  <c r="D14" i="38"/>
  <c r="C9" i="38"/>
  <c r="I13" i="36"/>
  <c r="C21" i="35" s="1"/>
  <c r="C22" i="35" s="1"/>
  <c r="H13" i="36"/>
  <c r="C17" i="35" s="1"/>
  <c r="G13" i="36"/>
  <c r="F13" i="36"/>
  <c r="E13" i="36"/>
  <c r="F35" i="35"/>
  <c r="C33" i="35"/>
  <c r="C31" i="35"/>
  <c r="G23" i="35"/>
  <c r="C23" i="35" s="1"/>
  <c r="C18" i="35"/>
  <c r="C16" i="35"/>
  <c r="C15" i="35"/>
  <c r="G14" i="35"/>
  <c r="D14" i="35"/>
  <c r="C9" i="35"/>
  <c r="I10" i="33"/>
  <c r="H10" i="33"/>
  <c r="G10" i="33"/>
  <c r="F10" i="33"/>
  <c r="C16" i="32" s="1"/>
  <c r="E10" i="33"/>
  <c r="C15" i="32" s="1"/>
  <c r="F35" i="32"/>
  <c r="C33" i="32"/>
  <c r="C31" i="32"/>
  <c r="G23" i="32"/>
  <c r="C21" i="32"/>
  <c r="C22" i="32" s="1"/>
  <c r="C23" i="32" s="1"/>
  <c r="C18" i="32"/>
  <c r="C17" i="32"/>
  <c r="G14" i="32"/>
  <c r="D14" i="32"/>
  <c r="C9" i="32"/>
  <c r="C23" i="44" l="1"/>
  <c r="I23" i="30"/>
  <c r="D21" i="29"/>
  <c r="I22" i="30"/>
  <c r="G21" i="29" s="1"/>
  <c r="D20" i="29"/>
  <c r="I21" i="30"/>
  <c r="G20" i="29" s="1"/>
  <c r="D19" i="29"/>
  <c r="I20" i="30"/>
  <c r="G19" i="29" s="1"/>
  <c r="D18" i="29"/>
  <c r="I19" i="30"/>
  <c r="G18" i="29" s="1"/>
  <c r="D17" i="29"/>
  <c r="I18" i="30"/>
  <c r="G17" i="29" s="1"/>
  <c r="D16" i="29"/>
  <c r="I17" i="30"/>
  <c r="G16" i="29" s="1"/>
  <c r="D15" i="29"/>
  <c r="I16" i="30"/>
  <c r="F10" i="30"/>
  <c r="H10" i="30"/>
  <c r="B10" i="30"/>
  <c r="A10" i="30"/>
  <c r="B9" i="30"/>
  <c r="A9" i="30"/>
  <c r="B8" i="30"/>
  <c r="A8" i="30"/>
  <c r="B7" i="30"/>
  <c r="A7" i="30"/>
  <c r="F33" i="29"/>
  <c r="C33" i="29"/>
  <c r="C31" i="29"/>
  <c r="G7" i="29"/>
  <c r="I27" i="27"/>
  <c r="D21" i="26"/>
  <c r="I26" i="27"/>
  <c r="G21" i="26" s="1"/>
  <c r="D20" i="26"/>
  <c r="I25" i="27"/>
  <c r="G20" i="26" s="1"/>
  <c r="D19" i="26"/>
  <c r="I24" i="27"/>
  <c r="G19" i="26" s="1"/>
  <c r="D18" i="26"/>
  <c r="I23" i="27"/>
  <c r="G18" i="26" s="1"/>
  <c r="D17" i="26"/>
  <c r="I22" i="27"/>
  <c r="G17" i="26" s="1"/>
  <c r="D16" i="26"/>
  <c r="I21" i="27"/>
  <c r="G16" i="26" s="1"/>
  <c r="D15" i="26"/>
  <c r="I20" i="27"/>
  <c r="I14" i="27"/>
  <c r="E14" i="27"/>
  <c r="B14" i="27"/>
  <c r="A14" i="27"/>
  <c r="G14" i="27"/>
  <c r="I13" i="27"/>
  <c r="E13" i="27"/>
  <c r="B13" i="27"/>
  <c r="A13" i="27"/>
  <c r="H13" i="27"/>
  <c r="F13" i="27"/>
  <c r="G12" i="27"/>
  <c r="I12" i="27"/>
  <c r="B12" i="27"/>
  <c r="A12" i="27"/>
  <c r="F11" i="27"/>
  <c r="E11" i="27"/>
  <c r="B11" i="27"/>
  <c r="A11" i="27"/>
  <c r="E10" i="27"/>
  <c r="B10" i="27"/>
  <c r="A10" i="27"/>
  <c r="B9" i="27"/>
  <c r="A9" i="27"/>
  <c r="G9" i="27"/>
  <c r="I8" i="27"/>
  <c r="E8" i="27"/>
  <c r="B8" i="27"/>
  <c r="A8" i="27"/>
  <c r="H8" i="27"/>
  <c r="F8" i="27"/>
  <c r="E7" i="27"/>
  <c r="B7" i="27"/>
  <c r="A7" i="27"/>
  <c r="I7" i="27"/>
  <c r="C33" i="26"/>
  <c r="F33" i="26" s="1"/>
  <c r="C31" i="26"/>
  <c r="G7" i="26"/>
  <c r="I25" i="24"/>
  <c r="D21" i="23"/>
  <c r="I24" i="24"/>
  <c r="G21" i="23" s="1"/>
  <c r="D20" i="23"/>
  <c r="I23" i="24"/>
  <c r="G20" i="23" s="1"/>
  <c r="D19" i="23"/>
  <c r="I22" i="24"/>
  <c r="G19" i="23" s="1"/>
  <c r="D18" i="23"/>
  <c r="I21" i="24"/>
  <c r="G18" i="23" s="1"/>
  <c r="D17" i="23"/>
  <c r="I20" i="24"/>
  <c r="D16" i="23"/>
  <c r="I19" i="24"/>
  <c r="G16" i="23" s="1"/>
  <c r="D15" i="23"/>
  <c r="I18" i="24"/>
  <c r="G15" i="23" s="1"/>
  <c r="G12" i="24"/>
  <c r="B12" i="24"/>
  <c r="A12" i="24"/>
  <c r="F12" i="24"/>
  <c r="E11" i="24"/>
  <c r="F11" i="24"/>
  <c r="B11" i="24"/>
  <c r="A11" i="24"/>
  <c r="G11" i="24"/>
  <c r="H10" i="24"/>
  <c r="B10" i="24"/>
  <c r="A10" i="24"/>
  <c r="B9" i="24"/>
  <c r="A9" i="24"/>
  <c r="F8" i="24"/>
  <c r="B8" i="24"/>
  <c r="A8" i="24"/>
  <c r="H8" i="24"/>
  <c r="E7" i="24"/>
  <c r="B7" i="24"/>
  <c r="A7" i="24"/>
  <c r="C33" i="23"/>
  <c r="F33" i="23" s="1"/>
  <c r="C31" i="23"/>
  <c r="G7" i="23"/>
  <c r="I22" i="21"/>
  <c r="D21" i="20"/>
  <c r="I21" i="21"/>
  <c r="G21" i="20" s="1"/>
  <c r="D20" i="20"/>
  <c r="I20" i="21"/>
  <c r="G20" i="20" s="1"/>
  <c r="D19" i="20"/>
  <c r="I19" i="21"/>
  <c r="G19" i="20" s="1"/>
  <c r="D18" i="20"/>
  <c r="I18" i="21"/>
  <c r="G18" i="20" s="1"/>
  <c r="D17" i="20"/>
  <c r="I17" i="21"/>
  <c r="G17" i="20" s="1"/>
  <c r="D16" i="20"/>
  <c r="I16" i="21"/>
  <c r="G16" i="20" s="1"/>
  <c r="D15" i="20"/>
  <c r="I15" i="21"/>
  <c r="G15" i="20" s="1"/>
  <c r="F9" i="21"/>
  <c r="E9" i="21"/>
  <c r="B9" i="21"/>
  <c r="A9" i="21"/>
  <c r="G8" i="21"/>
  <c r="E8" i="21"/>
  <c r="B8" i="21"/>
  <c r="A8" i="21"/>
  <c r="I7" i="21"/>
  <c r="F7" i="21"/>
  <c r="B7" i="21"/>
  <c r="A7" i="21"/>
  <c r="C33" i="20"/>
  <c r="F33" i="20" s="1"/>
  <c r="C31" i="20"/>
  <c r="G7" i="20"/>
  <c r="I26" i="18"/>
  <c r="D21" i="17"/>
  <c r="I25" i="18"/>
  <c r="G21" i="17" s="1"/>
  <c r="D20" i="17"/>
  <c r="I24" i="18"/>
  <c r="G20" i="17" s="1"/>
  <c r="D19" i="17"/>
  <c r="I23" i="18"/>
  <c r="G19" i="17" s="1"/>
  <c r="D18" i="17"/>
  <c r="I22" i="18"/>
  <c r="G18" i="17" s="1"/>
  <c r="D17" i="17"/>
  <c r="I21" i="18"/>
  <c r="G17" i="17" s="1"/>
  <c r="D16" i="17"/>
  <c r="I20" i="18"/>
  <c r="G16" i="17" s="1"/>
  <c r="D15" i="17"/>
  <c r="I19" i="18"/>
  <c r="G15" i="17" s="1"/>
  <c r="F13" i="18"/>
  <c r="B13" i="18"/>
  <c r="A13" i="18"/>
  <c r="E12" i="18"/>
  <c r="B12" i="18"/>
  <c r="A12" i="18"/>
  <c r="F11" i="18"/>
  <c r="B11" i="18"/>
  <c r="A11" i="18"/>
  <c r="B10" i="18"/>
  <c r="A10" i="18"/>
  <c r="B9" i="18"/>
  <c r="A9" i="18"/>
  <c r="I8" i="18"/>
  <c r="G8" i="18"/>
  <c r="B8" i="18"/>
  <c r="A8" i="18"/>
  <c r="I7" i="18"/>
  <c r="G7" i="18"/>
  <c r="E7" i="18"/>
  <c r="H7" i="18"/>
  <c r="B7" i="18"/>
  <c r="A7" i="18"/>
  <c r="F7" i="18"/>
  <c r="C33" i="17"/>
  <c r="F33" i="17" s="1"/>
  <c r="C31" i="17"/>
  <c r="G7" i="17"/>
  <c r="I24" i="15"/>
  <c r="D21" i="14"/>
  <c r="I23" i="15"/>
  <c r="G21" i="14" s="1"/>
  <c r="D20" i="14"/>
  <c r="I22" i="15"/>
  <c r="G20" i="14" s="1"/>
  <c r="D19" i="14"/>
  <c r="I21" i="15"/>
  <c r="G19" i="14" s="1"/>
  <c r="D18" i="14"/>
  <c r="I20" i="15"/>
  <c r="G18" i="14" s="1"/>
  <c r="D17" i="14"/>
  <c r="I19" i="15"/>
  <c r="G17" i="14" s="1"/>
  <c r="D16" i="14"/>
  <c r="I18" i="15"/>
  <c r="G16" i="14" s="1"/>
  <c r="D15" i="14"/>
  <c r="I17" i="15"/>
  <c r="G15" i="14" s="1"/>
  <c r="G11" i="15"/>
  <c r="E11" i="15"/>
  <c r="B11" i="15"/>
  <c r="A11" i="15"/>
  <c r="F11" i="15"/>
  <c r="G10" i="15"/>
  <c r="B10" i="15"/>
  <c r="A10" i="15"/>
  <c r="B9" i="15"/>
  <c r="A9" i="15"/>
  <c r="B8" i="15"/>
  <c r="A8" i="15"/>
  <c r="I7" i="15"/>
  <c r="G7" i="15"/>
  <c r="F7" i="15"/>
  <c r="E7" i="15"/>
  <c r="H7" i="15"/>
  <c r="B7" i="15"/>
  <c r="A7" i="15"/>
  <c r="C33" i="14"/>
  <c r="F33" i="14" s="1"/>
  <c r="C31" i="14"/>
  <c r="G7" i="14"/>
  <c r="I28" i="12"/>
  <c r="D21" i="11"/>
  <c r="I27" i="12"/>
  <c r="G21" i="11" s="1"/>
  <c r="D20" i="11"/>
  <c r="I26" i="12"/>
  <c r="G20" i="11" s="1"/>
  <c r="D19" i="11"/>
  <c r="I25" i="12"/>
  <c r="G19" i="11" s="1"/>
  <c r="D18" i="11"/>
  <c r="I24" i="12"/>
  <c r="G18" i="11" s="1"/>
  <c r="D17" i="11"/>
  <c r="I23" i="12"/>
  <c r="G17" i="11" s="1"/>
  <c r="D16" i="11"/>
  <c r="I22" i="12"/>
  <c r="G16" i="11" s="1"/>
  <c r="D15" i="11"/>
  <c r="I21" i="12"/>
  <c r="G15" i="11" s="1"/>
  <c r="B15" i="12"/>
  <c r="A15" i="12"/>
  <c r="B14" i="12"/>
  <c r="A14" i="12"/>
  <c r="H14" i="12"/>
  <c r="F14" i="12"/>
  <c r="B13" i="12"/>
  <c r="A13" i="12"/>
  <c r="B12" i="12"/>
  <c r="A12" i="12"/>
  <c r="B11" i="12"/>
  <c r="A11" i="12"/>
  <c r="B10" i="12"/>
  <c r="A10" i="12"/>
  <c r="E9" i="12"/>
  <c r="B9" i="12"/>
  <c r="A9" i="12"/>
  <c r="I9" i="12"/>
  <c r="B8" i="12"/>
  <c r="A8" i="12"/>
  <c r="B7" i="12"/>
  <c r="A7" i="12"/>
  <c r="C33" i="11"/>
  <c r="F33" i="11" s="1"/>
  <c r="C31" i="11"/>
  <c r="G7" i="11"/>
  <c r="I28" i="9"/>
  <c r="D21" i="8"/>
  <c r="I27" i="9"/>
  <c r="G21" i="8" s="1"/>
  <c r="D20" i="8"/>
  <c r="I26" i="9"/>
  <c r="G20" i="8" s="1"/>
  <c r="D19" i="8"/>
  <c r="I25" i="9"/>
  <c r="G19" i="8" s="1"/>
  <c r="D18" i="8"/>
  <c r="I24" i="9"/>
  <c r="G18" i="8" s="1"/>
  <c r="D17" i="8"/>
  <c r="I23" i="9"/>
  <c r="G17" i="8" s="1"/>
  <c r="D16" i="8"/>
  <c r="I22" i="9"/>
  <c r="G16" i="8" s="1"/>
  <c r="D15" i="8"/>
  <c r="I21" i="9"/>
  <c r="I15" i="9"/>
  <c r="H15" i="9"/>
  <c r="B15" i="9"/>
  <c r="A15" i="9"/>
  <c r="G14" i="9"/>
  <c r="B14" i="9"/>
  <c r="A14" i="9"/>
  <c r="B13" i="9"/>
  <c r="A13" i="9"/>
  <c r="B12" i="9"/>
  <c r="A12" i="9"/>
  <c r="B11" i="9"/>
  <c r="A11" i="9"/>
  <c r="I10" i="9"/>
  <c r="B10" i="9"/>
  <c r="A10" i="9"/>
  <c r="I9" i="9"/>
  <c r="B9" i="9"/>
  <c r="A9" i="9"/>
  <c r="B8" i="9"/>
  <c r="A8" i="9"/>
  <c r="B7" i="9"/>
  <c r="A7" i="9"/>
  <c r="C33" i="8"/>
  <c r="F33" i="8" s="1"/>
  <c r="C31" i="8"/>
  <c r="G7" i="8"/>
  <c r="I28" i="6"/>
  <c r="D21" i="5"/>
  <c r="I27" i="6"/>
  <c r="G21" i="5" s="1"/>
  <c r="D20" i="5"/>
  <c r="I26" i="6"/>
  <c r="G20" i="5" s="1"/>
  <c r="D19" i="5"/>
  <c r="I25" i="6"/>
  <c r="G19" i="5" s="1"/>
  <c r="D18" i="5"/>
  <c r="I24" i="6"/>
  <c r="G18" i="5" s="1"/>
  <c r="D17" i="5"/>
  <c r="I23" i="6"/>
  <c r="G17" i="5" s="1"/>
  <c r="D16" i="5"/>
  <c r="I22" i="6"/>
  <c r="G16" i="5" s="1"/>
  <c r="D15" i="5"/>
  <c r="I21" i="6"/>
  <c r="G15" i="5" s="1"/>
  <c r="B15" i="6"/>
  <c r="A15" i="6"/>
  <c r="B14" i="6"/>
  <c r="A14" i="6"/>
  <c r="B13" i="6"/>
  <c r="A13" i="6"/>
  <c r="B12" i="6"/>
  <c r="A12" i="6"/>
  <c r="B11" i="6"/>
  <c r="A11" i="6"/>
  <c r="I10" i="6"/>
  <c r="G10" i="6"/>
  <c r="E10" i="6"/>
  <c r="B10" i="6"/>
  <c r="A10" i="6"/>
  <c r="F9" i="6"/>
  <c r="B9" i="6"/>
  <c r="A9" i="6"/>
  <c r="B8" i="6"/>
  <c r="A8" i="6"/>
  <c r="B7" i="6"/>
  <c r="A7" i="6"/>
  <c r="C33" i="5"/>
  <c r="F33" i="5" s="1"/>
  <c r="C31" i="5"/>
  <c r="G7" i="5"/>
  <c r="I28" i="3"/>
  <c r="D21" i="2"/>
  <c r="I27" i="3"/>
  <c r="G21" i="2" s="1"/>
  <c r="D20" i="2"/>
  <c r="I26" i="3"/>
  <c r="G20" i="2" s="1"/>
  <c r="D19" i="2"/>
  <c r="I25" i="3"/>
  <c r="G19" i="2" s="1"/>
  <c r="D18" i="2"/>
  <c r="I24" i="3"/>
  <c r="G18" i="2" s="1"/>
  <c r="D17" i="2"/>
  <c r="I23" i="3"/>
  <c r="G17" i="2" s="1"/>
  <c r="D16" i="2"/>
  <c r="I22" i="3"/>
  <c r="G16" i="2" s="1"/>
  <c r="D15" i="2"/>
  <c r="I21" i="3"/>
  <c r="B15" i="3"/>
  <c r="A15" i="3"/>
  <c r="K37" i="4"/>
  <c r="I37" i="4"/>
  <c r="G37" i="4"/>
  <c r="K36" i="4"/>
  <c r="I36" i="4"/>
  <c r="G36" i="4"/>
  <c r="B14" i="3"/>
  <c r="A14" i="3"/>
  <c r="K33" i="4"/>
  <c r="I33" i="4"/>
  <c r="G33" i="4"/>
  <c r="K31" i="4"/>
  <c r="I31" i="4"/>
  <c r="G31" i="4"/>
  <c r="K30" i="4"/>
  <c r="I30" i="4"/>
  <c r="G30" i="4"/>
  <c r="K29" i="4"/>
  <c r="I29" i="4"/>
  <c r="G29" i="4"/>
  <c r="B13" i="3"/>
  <c r="A13" i="3"/>
  <c r="K26" i="4"/>
  <c r="I26" i="4"/>
  <c r="G26" i="4"/>
  <c r="K23" i="4"/>
  <c r="I23" i="4"/>
  <c r="G23" i="4"/>
  <c r="K22" i="4"/>
  <c r="I22" i="4"/>
  <c r="G22" i="4"/>
  <c r="K21" i="4"/>
  <c r="I21" i="4"/>
  <c r="G21" i="4"/>
  <c r="K20" i="4"/>
  <c r="I20" i="4"/>
  <c r="G20" i="4"/>
  <c r="K19" i="4"/>
  <c r="I19" i="4"/>
  <c r="G19" i="4"/>
  <c r="B12" i="3"/>
  <c r="A12" i="3"/>
  <c r="K16" i="4"/>
  <c r="I16" i="4"/>
  <c r="G16" i="4"/>
  <c r="K13" i="4"/>
  <c r="I13" i="4"/>
  <c r="G13" i="4"/>
  <c r="K12" i="4"/>
  <c r="I12" i="4"/>
  <c r="G12" i="4"/>
  <c r="K11" i="4"/>
  <c r="I11" i="4"/>
  <c r="G11" i="4"/>
  <c r="K10" i="4"/>
  <c r="I10" i="4"/>
  <c r="G10" i="4"/>
  <c r="K9" i="4"/>
  <c r="I9" i="4"/>
  <c r="G9" i="4"/>
  <c r="B11" i="3"/>
  <c r="A11" i="3"/>
  <c r="B10" i="3"/>
  <c r="A10" i="3"/>
  <c r="B9" i="3"/>
  <c r="A9" i="3"/>
  <c r="B8" i="3"/>
  <c r="A8" i="3"/>
  <c r="B7" i="3"/>
  <c r="A7" i="3"/>
  <c r="F33" i="2"/>
  <c r="C33" i="2"/>
  <c r="C31" i="2"/>
  <c r="G7" i="2"/>
  <c r="H7" i="9" l="1"/>
  <c r="G9" i="30"/>
  <c r="G10" i="30"/>
  <c r="I9" i="24"/>
  <c r="G7" i="24"/>
  <c r="I7" i="24"/>
  <c r="I8" i="24"/>
  <c r="F10" i="24"/>
  <c r="I10" i="24"/>
  <c r="G9" i="24"/>
  <c r="H9" i="18"/>
  <c r="G13" i="18"/>
  <c r="E8" i="18"/>
  <c r="E10" i="18"/>
  <c r="G9" i="18"/>
  <c r="G12" i="18"/>
  <c r="I8" i="15"/>
  <c r="F9" i="15"/>
  <c r="I11" i="15"/>
  <c r="F10" i="15"/>
  <c r="E10" i="15"/>
  <c r="F12" i="12"/>
  <c r="G14" i="12"/>
  <c r="E14" i="12"/>
  <c r="H7" i="12"/>
  <c r="F9" i="12"/>
  <c r="H9" i="12"/>
  <c r="E8" i="12"/>
  <c r="F10" i="12"/>
  <c r="F15" i="9"/>
  <c r="F13" i="9"/>
  <c r="I9" i="6"/>
  <c r="H9" i="6"/>
  <c r="F7" i="6"/>
  <c r="H13" i="6"/>
  <c r="I11" i="6"/>
  <c r="F13" i="6"/>
  <c r="H7" i="6"/>
  <c r="E12" i="6"/>
  <c r="E8" i="6"/>
  <c r="E14" i="6"/>
  <c r="E7" i="30"/>
  <c r="I7" i="30"/>
  <c r="E10" i="30"/>
  <c r="F7" i="30"/>
  <c r="E9" i="30"/>
  <c r="H9" i="30"/>
  <c r="H15" i="3"/>
  <c r="I15" i="3"/>
  <c r="F15" i="6"/>
  <c r="I15" i="6"/>
  <c r="H15" i="6"/>
  <c r="F15" i="12"/>
  <c r="G15" i="12"/>
  <c r="I15" i="12"/>
  <c r="E15" i="12"/>
  <c r="E13" i="12"/>
  <c r="F13" i="12"/>
  <c r="G13" i="12"/>
  <c r="E7" i="12"/>
  <c r="F7" i="12"/>
  <c r="G14" i="6"/>
  <c r="I12" i="12"/>
  <c r="I11" i="12"/>
  <c r="F11" i="12"/>
  <c r="F9" i="9"/>
  <c r="E10" i="9"/>
  <c r="E14" i="9"/>
  <c r="H13" i="9"/>
  <c r="F7" i="9"/>
  <c r="F10" i="9"/>
  <c r="I13" i="9"/>
  <c r="E8" i="9"/>
  <c r="G12" i="9"/>
  <c r="F11" i="9"/>
  <c r="I11" i="9"/>
  <c r="H11" i="9"/>
  <c r="G12" i="6"/>
  <c r="E11" i="6"/>
  <c r="H11" i="6"/>
  <c r="G10" i="12"/>
  <c r="I10" i="12"/>
  <c r="G10" i="9"/>
  <c r="I10" i="3"/>
  <c r="K34" i="4"/>
  <c r="E10" i="3"/>
  <c r="K17" i="4"/>
  <c r="G14" i="3"/>
  <c r="I13" i="3"/>
  <c r="F9" i="3"/>
  <c r="H11" i="3"/>
  <c r="E8" i="3"/>
  <c r="I11" i="3"/>
  <c r="F13" i="3"/>
  <c r="E12" i="3"/>
  <c r="I12" i="3"/>
  <c r="I27" i="4"/>
  <c r="H13" i="3"/>
  <c r="F10" i="3"/>
  <c r="I38" i="4"/>
  <c r="G10" i="3"/>
  <c r="I8" i="6"/>
  <c r="I12" i="6"/>
  <c r="H12" i="12"/>
  <c r="H11" i="15"/>
  <c r="F9" i="18"/>
  <c r="H27" i="18"/>
  <c r="G23" i="17" s="1"/>
  <c r="G15" i="29"/>
  <c r="H24" i="30"/>
  <c r="G23" i="29" s="1"/>
  <c r="G22" i="29" s="1"/>
  <c r="I9" i="3"/>
  <c r="K27" i="4"/>
  <c r="G8" i="6"/>
  <c r="G11" i="6"/>
  <c r="I8" i="21"/>
  <c r="G15" i="26"/>
  <c r="H28" i="27"/>
  <c r="G23" i="26" s="1"/>
  <c r="F8" i="6"/>
  <c r="H9" i="3"/>
  <c r="F12" i="3"/>
  <c r="I13" i="6"/>
  <c r="H9" i="9"/>
  <c r="E12" i="9"/>
  <c r="E10" i="12"/>
  <c r="E11" i="12"/>
  <c r="H11" i="18"/>
  <c r="H12" i="24"/>
  <c r="E12" i="27"/>
  <c r="F8" i="30"/>
  <c r="F7" i="3"/>
  <c r="I8" i="3"/>
  <c r="G8" i="9"/>
  <c r="E12" i="12"/>
  <c r="G12" i="12"/>
  <c r="H13" i="12"/>
  <c r="H29" i="12"/>
  <c r="G23" i="11" s="1"/>
  <c r="G22" i="11" s="1"/>
  <c r="E8" i="15"/>
  <c r="G10" i="18"/>
  <c r="I10" i="18"/>
  <c r="H13" i="18"/>
  <c r="E9" i="24"/>
  <c r="G8" i="27"/>
  <c r="E7" i="3"/>
  <c r="G12" i="3"/>
  <c r="I8" i="9"/>
  <c r="E9" i="27"/>
  <c r="I10" i="27"/>
  <c r="I10" i="30"/>
  <c r="G15" i="2"/>
  <c r="H29" i="3"/>
  <c r="G23" i="2" s="1"/>
  <c r="G7" i="3"/>
  <c r="I12" i="9"/>
  <c r="G7" i="12"/>
  <c r="G9" i="12"/>
  <c r="H10" i="12"/>
  <c r="I9" i="15"/>
  <c r="G8" i="24"/>
  <c r="G17" i="23"/>
  <c r="H26" i="24"/>
  <c r="G23" i="23" s="1"/>
  <c r="G7" i="27"/>
  <c r="G13" i="27"/>
  <c r="I8" i="12"/>
  <c r="G11" i="12"/>
  <c r="F9" i="27"/>
  <c r="H7" i="3"/>
  <c r="F11" i="3"/>
  <c r="E14" i="3"/>
  <c r="E9" i="6"/>
  <c r="F11" i="6"/>
  <c r="G15" i="8"/>
  <c r="H29" i="9"/>
  <c r="G23" i="8" s="1"/>
  <c r="G22" i="8" s="1"/>
  <c r="H9" i="15"/>
  <c r="F10" i="6"/>
  <c r="G13" i="6"/>
  <c r="H29" i="6"/>
  <c r="G23" i="5" s="1"/>
  <c r="I7" i="12"/>
  <c r="F8" i="12"/>
  <c r="I14" i="12"/>
  <c r="H25" i="15"/>
  <c r="G23" i="14" s="1"/>
  <c r="G22" i="14" s="1"/>
  <c r="F8" i="21"/>
  <c r="F10" i="21" s="1"/>
  <c r="C16" i="20" s="1"/>
  <c r="F14" i="27"/>
  <c r="F9" i="30"/>
  <c r="H11" i="12"/>
  <c r="H10" i="15"/>
  <c r="F8" i="18"/>
  <c r="F10" i="18"/>
  <c r="I11" i="18"/>
  <c r="H9" i="27"/>
  <c r="E8" i="30"/>
  <c r="I7" i="6"/>
  <c r="F12" i="6"/>
  <c r="I7" i="9"/>
  <c r="F12" i="9"/>
  <c r="E9" i="18"/>
  <c r="E13" i="18"/>
  <c r="G9" i="21"/>
  <c r="H23" i="21"/>
  <c r="G23" i="20" s="1"/>
  <c r="H11" i="24"/>
  <c r="E12" i="24"/>
  <c r="F10" i="27"/>
  <c r="G8" i="30"/>
  <c r="G8" i="3"/>
  <c r="G9" i="6"/>
  <c r="F14" i="6"/>
  <c r="F8" i="9"/>
  <c r="H8" i="12"/>
  <c r="I13" i="12"/>
  <c r="E7" i="21"/>
  <c r="E10" i="21" s="1"/>
  <c r="C15" i="20" s="1"/>
  <c r="I9" i="21"/>
  <c r="F7" i="24"/>
  <c r="E10" i="24"/>
  <c r="G11" i="27"/>
  <c r="I8" i="30"/>
  <c r="I9" i="30"/>
  <c r="F9" i="24"/>
  <c r="E13" i="6"/>
  <c r="H14" i="6"/>
  <c r="H8" i="15"/>
  <c r="I13" i="18"/>
  <c r="G7" i="21"/>
  <c r="H9" i="21"/>
  <c r="G10" i="24"/>
  <c r="I12" i="24"/>
  <c r="F7" i="27"/>
  <c r="H11" i="27"/>
  <c r="H8" i="30"/>
  <c r="G7" i="30"/>
  <c r="H7" i="30"/>
  <c r="E15" i="27"/>
  <c r="C15" i="26" s="1"/>
  <c r="H7" i="27"/>
  <c r="G10" i="27"/>
  <c r="H14" i="27"/>
  <c r="I9" i="27"/>
  <c r="H10" i="27"/>
  <c r="I11" i="27"/>
  <c r="F12" i="27"/>
  <c r="H12" i="27"/>
  <c r="G22" i="23"/>
  <c r="H7" i="24"/>
  <c r="E8" i="24"/>
  <c r="H9" i="24"/>
  <c r="I11" i="24"/>
  <c r="G22" i="20"/>
  <c r="H7" i="21"/>
  <c r="H8" i="21"/>
  <c r="G22" i="17"/>
  <c r="H8" i="18"/>
  <c r="I9" i="18"/>
  <c r="H10" i="18"/>
  <c r="E11" i="18"/>
  <c r="G11" i="18"/>
  <c r="I12" i="18"/>
  <c r="F12" i="18"/>
  <c r="H12" i="18"/>
  <c r="I10" i="15"/>
  <c r="G8" i="15"/>
  <c r="F8" i="15"/>
  <c r="E9" i="15"/>
  <c r="G9" i="15"/>
  <c r="G8" i="12"/>
  <c r="H8" i="9"/>
  <c r="E7" i="9"/>
  <c r="G7" i="9"/>
  <c r="E9" i="9"/>
  <c r="G9" i="9"/>
  <c r="H10" i="9"/>
  <c r="E11" i="9"/>
  <c r="G11" i="9"/>
  <c r="H12" i="9"/>
  <c r="E13" i="9"/>
  <c r="G13" i="9"/>
  <c r="I14" i="9"/>
  <c r="F14" i="9"/>
  <c r="H14" i="9"/>
  <c r="E15" i="9"/>
  <c r="G15" i="9"/>
  <c r="G22" i="5"/>
  <c r="H8" i="6"/>
  <c r="H10" i="6"/>
  <c r="H12" i="6"/>
  <c r="I14" i="6"/>
  <c r="E7" i="6"/>
  <c r="G7" i="6"/>
  <c r="G22" i="2"/>
  <c r="I7" i="3"/>
  <c r="F8" i="3"/>
  <c r="H8" i="3"/>
  <c r="E9" i="3"/>
  <c r="G9" i="3"/>
  <c r="H10" i="3"/>
  <c r="I17" i="4"/>
  <c r="E11" i="3"/>
  <c r="G11" i="3"/>
  <c r="H12" i="3"/>
  <c r="I34" i="4"/>
  <c r="E13" i="3"/>
  <c r="G13" i="3"/>
  <c r="I14" i="3"/>
  <c r="K38" i="4"/>
  <c r="F14" i="3"/>
  <c r="H14" i="3"/>
  <c r="G22" i="26" l="1"/>
  <c r="G11" i="30"/>
  <c r="C18" i="29" s="1"/>
  <c r="I10" i="21"/>
  <c r="C21" i="20" s="1"/>
  <c r="I12" i="15"/>
  <c r="C21" i="14" s="1"/>
  <c r="F12" i="15"/>
  <c r="C16" i="14" s="1"/>
  <c r="F16" i="12"/>
  <c r="C16" i="11" s="1"/>
  <c r="G10" i="21"/>
  <c r="C18" i="20" s="1"/>
  <c r="E12" i="15"/>
  <c r="C15" i="14" s="1"/>
  <c r="H12" i="15"/>
  <c r="C17" i="14" s="1"/>
  <c r="I11" i="30"/>
  <c r="C21" i="29" s="1"/>
  <c r="E11" i="30"/>
  <c r="C15" i="29" s="1"/>
  <c r="F11" i="30"/>
  <c r="C16" i="29" s="1"/>
  <c r="G15" i="3"/>
  <c r="G16" i="3" s="1"/>
  <c r="C18" i="2" s="1"/>
  <c r="F15" i="3"/>
  <c r="F16" i="3" s="1"/>
  <c r="C16" i="2" s="1"/>
  <c r="E15" i="3"/>
  <c r="E16" i="3" s="1"/>
  <c r="C15" i="2" s="1"/>
  <c r="G15" i="6"/>
  <c r="G16" i="6" s="1"/>
  <c r="C18" i="5" s="1"/>
  <c r="E15" i="6"/>
  <c r="E16" i="6" s="1"/>
  <c r="C15" i="5" s="1"/>
  <c r="H15" i="12"/>
  <c r="H16" i="12" s="1"/>
  <c r="C17" i="11" s="1"/>
  <c r="G13" i="24"/>
  <c r="C18" i="23" s="1"/>
  <c r="F13" i="24"/>
  <c r="C16" i="23" s="1"/>
  <c r="I13" i="24"/>
  <c r="C21" i="23" s="1"/>
  <c r="E16" i="12"/>
  <c r="C15" i="11" s="1"/>
  <c r="I16" i="12"/>
  <c r="C21" i="11" s="1"/>
  <c r="F16" i="9"/>
  <c r="C16" i="8" s="1"/>
  <c r="F16" i="6"/>
  <c r="C16" i="5" s="1"/>
  <c r="I16" i="6"/>
  <c r="C21" i="5" s="1"/>
  <c r="E14" i="18"/>
  <c r="C15" i="17" s="1"/>
  <c r="F15" i="27"/>
  <c r="C16" i="26" s="1"/>
  <c r="G15" i="27"/>
  <c r="C18" i="26" s="1"/>
  <c r="G16" i="12"/>
  <c r="C18" i="11" s="1"/>
  <c r="E13" i="24"/>
  <c r="C15" i="23" s="1"/>
  <c r="G14" i="18"/>
  <c r="C18" i="17" s="1"/>
  <c r="F14" i="18"/>
  <c r="C16" i="17" s="1"/>
  <c r="I16" i="9"/>
  <c r="C21" i="8" s="1"/>
  <c r="H11" i="30"/>
  <c r="C17" i="29" s="1"/>
  <c r="I15" i="27"/>
  <c r="C21" i="26" s="1"/>
  <c r="H15" i="27"/>
  <c r="C17" i="26" s="1"/>
  <c r="C19" i="26" s="1"/>
  <c r="H13" i="24"/>
  <c r="C17" i="23" s="1"/>
  <c r="H10" i="21"/>
  <c r="C17" i="20" s="1"/>
  <c r="I14" i="18"/>
  <c r="C21" i="17" s="1"/>
  <c r="H14" i="18"/>
  <c r="C17" i="17" s="1"/>
  <c r="G12" i="15"/>
  <c r="C18" i="14" s="1"/>
  <c r="H16" i="9"/>
  <c r="C17" i="8" s="1"/>
  <c r="G16" i="9"/>
  <c r="C18" i="8" s="1"/>
  <c r="E16" i="9"/>
  <c r="C15" i="8" s="1"/>
  <c r="H16" i="6"/>
  <c r="C17" i="5" s="1"/>
  <c r="H16" i="3"/>
  <c r="C17" i="2" s="1"/>
  <c r="I16" i="3"/>
  <c r="C21" i="2" s="1"/>
  <c r="C19" i="20" l="1"/>
  <c r="C22" i="20" s="1"/>
  <c r="C23" i="20" s="1"/>
  <c r="F30" i="20" s="1"/>
  <c r="F31" i="20" s="1"/>
  <c r="F34" i="20" s="1"/>
  <c r="C19" i="14"/>
  <c r="C22" i="14" s="1"/>
  <c r="C23" i="14" s="1"/>
  <c r="F30" i="14" s="1"/>
  <c r="F31" i="14" s="1"/>
  <c r="F34" i="14" s="1"/>
  <c r="C19" i="29"/>
  <c r="C22" i="29" s="1"/>
  <c r="C23" i="29" s="1"/>
  <c r="F30" i="29" s="1"/>
  <c r="F31" i="29" s="1"/>
  <c r="F34" i="29" s="1"/>
  <c r="C19" i="23"/>
  <c r="C22" i="23" s="1"/>
  <c r="C23" i="23" s="1"/>
  <c r="F30" i="23" s="1"/>
  <c r="F31" i="23" s="1"/>
  <c r="F34" i="23" s="1"/>
  <c r="C19" i="11"/>
  <c r="C22" i="11" s="1"/>
  <c r="C23" i="11" s="1"/>
  <c r="F30" i="11" s="1"/>
  <c r="F31" i="11" s="1"/>
  <c r="F34" i="11" s="1"/>
  <c r="C19" i="17"/>
  <c r="C22" i="17" s="1"/>
  <c r="C23" i="17" s="1"/>
  <c r="F30" i="17" s="1"/>
  <c r="F31" i="17" s="1"/>
  <c r="F34" i="17" s="1"/>
  <c r="C22" i="26"/>
  <c r="C23" i="26" s="1"/>
  <c r="F30" i="26" s="1"/>
  <c r="F31" i="26" s="1"/>
  <c r="F34" i="26" s="1"/>
  <c r="C19" i="8"/>
  <c r="C22" i="8" s="1"/>
  <c r="C23" i="8" s="1"/>
  <c r="F30" i="8" s="1"/>
  <c r="F31" i="8" s="1"/>
  <c r="F34" i="8" s="1"/>
  <c r="C19" i="5"/>
  <c r="C22" i="5" s="1"/>
  <c r="C23" i="5" s="1"/>
  <c r="F30" i="5" s="1"/>
  <c r="F31" i="5" s="1"/>
  <c r="F34" i="5" s="1"/>
  <c r="C19" i="2"/>
  <c r="C22" i="2" s="1"/>
  <c r="C23" i="2" s="1"/>
  <c r="F30" i="2" s="1"/>
  <c r="F31" i="2" s="1"/>
  <c r="F34" i="2" l="1"/>
</calcChain>
</file>

<file path=xl/sharedStrings.xml><?xml version="1.0" encoding="utf-8"?>
<sst xmlns="http://schemas.openxmlformats.org/spreadsheetml/2006/main" count="1927" uniqueCount="216">
  <si>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</si>
  <si>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</si>
  <si>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</si>
  <si>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</si>
  <si>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</si>
  <si>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</si>
  <si>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</si>
  <si>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</si>
  <si>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</si>
  <si>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</si>
  <si>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</si>
  <si>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</si>
  <si>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</si>
  <si>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</si>
  <si>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</si>
  <si>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</si>
  <si>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</si>
  <si>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</si>
  <si>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</si>
  <si>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</si>
  <si>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</si>
  <si>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</si>
  <si>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</si>
  <si>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</si>
  <si>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</si>
  <si>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</si>
  <si>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</si>
  <si>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</si>
  <si>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</si>
  <si>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</si>
  <si>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</si>
  <si>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</si>
  <si>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</si>
  <si>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</si>
  <si>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</si>
  <si>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</si>
  <si>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</si>
  <si>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</si>
  <si>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</si>
  <si>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</si>
  <si>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</si>
  <si>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</si>
  <si>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</si>
  <si>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</si>
  <si>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</si>
  <si>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</si>
  <si>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</si>
  <si>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</si>
  <si>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</si>
  <si>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</si>
  <si>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</si>
  <si>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</si>
  <si>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</si>
  <si>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</si>
  <si>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</si>
  <si>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</si>
  <si>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</si>
  <si>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</si>
  <si>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</si>
  <si>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</si>
  <si>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</si>
  <si>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</si>
  <si>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</si>
  <si>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</si>
  <si>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</si>
  <si>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</si>
  <si>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</si>
  <si>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</si>
  <si>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</si>
  <si>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</si>
  <si>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</si>
  <si>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</si>
  <si>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</si>
  <si>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</si>
  <si>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</si>
  <si>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</si>
  <si>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</si>
  <si>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</si>
  <si>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11/3429</t>
  </si>
  <si>
    <t>Brno-MU, ESF-projekce MaR objektu ESF-MaR-PD</t>
  </si>
  <si>
    <t>11/3429 Brno-MU, ESF-projekce MaR objektu ESF-MaR-PD</t>
  </si>
  <si>
    <t>01</t>
  </si>
  <si>
    <t>MaR</t>
  </si>
  <si>
    <t>R113429621</t>
  </si>
  <si>
    <t>RB02</t>
  </si>
  <si>
    <t>B01</t>
  </si>
  <si>
    <t>Montážní materiál</t>
  </si>
  <si>
    <t>B01 Montážní materiál</t>
  </si>
  <si>
    <t>m</t>
  </si>
  <si>
    <t>soubor</t>
  </si>
  <si>
    <t>TRUBKA MONOFLEX  1220  750N</t>
  </si>
  <si>
    <t>B02</t>
  </si>
  <si>
    <t>Elektromontážní práce</t>
  </si>
  <si>
    <t>B02 Elektromontážní práce</t>
  </si>
  <si>
    <t>demont kab</t>
  </si>
  <si>
    <t xml:space="preserve">Demontáž stávající kabeláže </t>
  </si>
  <si>
    <t>hod</t>
  </si>
  <si>
    <t xml:space="preserve">Drobné montážní práce </t>
  </si>
  <si>
    <t>C01</t>
  </si>
  <si>
    <t>Uvedení do provozu</t>
  </si>
  <si>
    <t>C01 Uvedení do provozu</t>
  </si>
  <si>
    <t>900      RT1</t>
  </si>
  <si>
    <t xml:space="preserve">Hzs - technické práce </t>
  </si>
  <si>
    <t>904      R00</t>
  </si>
  <si>
    <t>905      R01</t>
  </si>
  <si>
    <t>950      T00</t>
  </si>
  <si>
    <t xml:space="preserve">Hzs - Koordinace s ostatními profesemi </t>
  </si>
  <si>
    <t>C50</t>
  </si>
  <si>
    <t>Projektová dokumentace</t>
  </si>
  <si>
    <t>C50 Projektová dokumentace</t>
  </si>
  <si>
    <t>921      T00</t>
  </si>
  <si>
    <t>výrovní dok</t>
  </si>
  <si>
    <t xml:space="preserve">výrobní dokumentace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</si>
  <si>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</si>
  <si>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</si>
  <si>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</si>
  <si>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</si>
  <si>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</si>
  <si>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</si>
  <si>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</si>
  <si>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</si>
  <si>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Synerga a.s.</t>
  </si>
  <si>
    <t>R113429622</t>
  </si>
  <si>
    <t>RB03</t>
  </si>
  <si>
    <t>belden</t>
  </si>
  <si>
    <t xml:space="preserve">Kabel BELDEN 9842 </t>
  </si>
  <si>
    <t>R113429623</t>
  </si>
  <si>
    <t>RB04</t>
  </si>
  <si>
    <t>R113429624</t>
  </si>
  <si>
    <t>RB05</t>
  </si>
  <si>
    <t>R113429625</t>
  </si>
  <si>
    <t>úpravy elektroinstalace</t>
  </si>
  <si>
    <t>R113429626</t>
  </si>
  <si>
    <t>měření energií</t>
  </si>
  <si>
    <t>R113429627</t>
  </si>
  <si>
    <t>chlazení místností</t>
  </si>
  <si>
    <t>R113429628</t>
  </si>
  <si>
    <t>ovládání el. hlavic</t>
  </si>
  <si>
    <t>R113429629</t>
  </si>
  <si>
    <t>centrální ovládání osvětlení</t>
  </si>
  <si>
    <t>R11342962a</t>
  </si>
  <si>
    <t>doplnění technol. sítě BMS</t>
  </si>
  <si>
    <t>R103429641</t>
  </si>
  <si>
    <t>měření SV č. 1</t>
  </si>
  <si>
    <t>měření SV č. 2</t>
  </si>
  <si>
    <t>měření SV č. 3</t>
  </si>
  <si>
    <t>měření SV č. 4 a TV č. 1</t>
  </si>
  <si>
    <t>měření SV č. 5 a TV č. 2</t>
  </si>
  <si>
    <t>měření SV č. 6 a TV č. 3</t>
  </si>
  <si>
    <t>měření SV č. 7 a TV č. 4</t>
  </si>
  <si>
    <t>Název objektu</t>
  </si>
  <si>
    <t>ZTI</t>
  </si>
  <si>
    <t>Název stavby</t>
  </si>
  <si>
    <t>10/3429</t>
  </si>
  <si>
    <t xml:space="preserve">   Synerga a.s.</t>
  </si>
  <si>
    <t xml:space="preserve">   </t>
  </si>
  <si>
    <t>Zaokrouhlení</t>
  </si>
  <si>
    <t>Popis :</t>
  </si>
  <si>
    <t>xxxxxxxxxxxxxxx</t>
  </si>
  <si>
    <t>10/3429 Brno-MU, ESF-projekce MaR objektu ESF-MaR-PD</t>
  </si>
  <si>
    <t>01 ZTI</t>
  </si>
  <si>
    <t>11</t>
  </si>
  <si>
    <t>Přípravné a přidružené práce</t>
  </si>
  <si>
    <t>722</t>
  </si>
  <si>
    <t>Vnitřní vodovod</t>
  </si>
  <si>
    <t>99006</t>
  </si>
  <si>
    <t>Ostatní</t>
  </si>
  <si>
    <t>CZK</t>
  </si>
  <si>
    <t>Celkem CZK</t>
  </si>
  <si>
    <t>713</t>
  </si>
  <si>
    <t>Izolace tepelné</t>
  </si>
  <si>
    <t>734</t>
  </si>
  <si>
    <t>Armatury</t>
  </si>
  <si>
    <t>767</t>
  </si>
  <si>
    <t>Konstrukce zámečnické</t>
  </si>
  <si>
    <t>799</t>
  </si>
  <si>
    <t>3</t>
  </si>
  <si>
    <t>Svislé a kompletní konstrukce</t>
  </si>
  <si>
    <t>97</t>
  </si>
  <si>
    <t>Prorážení otvorů</t>
  </si>
  <si>
    <t>784</t>
  </si>
  <si>
    <t>Malby</t>
  </si>
  <si>
    <t>61</t>
  </si>
  <si>
    <t>Upravy povrchů vnitřní</t>
  </si>
  <si>
    <t>781</t>
  </si>
  <si>
    <t>Obklady keramické</t>
  </si>
  <si>
    <t>725</t>
  </si>
  <si>
    <t>MU ESF Brno</t>
  </si>
  <si>
    <t>demont nosm</t>
  </si>
  <si>
    <t>Demontáž stávajícího nosného materiálu - lišty</t>
  </si>
  <si>
    <t>Odpojení a znovupřipojení nástěnných ovladačů</t>
  </si>
  <si>
    <t>Odpojení a znovupřipojení elterm. hlavic</t>
  </si>
  <si>
    <t>odp a přip 1</t>
  </si>
  <si>
    <t>odp a přip 2</t>
  </si>
  <si>
    <t>Kabel silový s Cu jádrem CYKY 2x1,5 mm2</t>
  </si>
  <si>
    <t>TRUBKA MONOFLEX  1216  750N</t>
  </si>
  <si>
    <t>Krabice univerzální pod omítku s víčkem, 128x128x70mm</t>
  </si>
  <si>
    <t>Krabice odbočná s víčkem, pr.103x50mm</t>
  </si>
  <si>
    <t>KO 97/5</t>
  </si>
  <si>
    <t>KO 100E</t>
  </si>
  <si>
    <t>Zasekání montážní krabičky</t>
  </si>
  <si>
    <t>Zasekání kabelu / trubky pod omítku</t>
  </si>
  <si>
    <t xml:space="preserve">Kabel speciální BELDEN 9842 pevně uložený </t>
  </si>
  <si>
    <t>ost</t>
  </si>
  <si>
    <t>Hzs - Doprava</t>
  </si>
  <si>
    <t>km</t>
  </si>
  <si>
    <t>Výkaz výměr</t>
  </si>
  <si>
    <t xml:space="preserve">Hzs - revize </t>
  </si>
  <si>
    <t xml:space="preserve">Hzs - projekt skutečný stav </t>
  </si>
  <si>
    <t>Úpravy poslucháren P10 a P11 na ESF MU</t>
  </si>
  <si>
    <t>Hzs - zkoušky v rámci montáž. prací zkušební provoz</t>
  </si>
  <si>
    <t>KO97V</t>
  </si>
  <si>
    <t>VICKO KRABICE KO 97 V</t>
  </si>
  <si>
    <t>V100E</t>
  </si>
  <si>
    <t>VICKO KRABICE V 100 E</t>
  </si>
  <si>
    <t>Celkem za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</si>
</sst>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dd/mm/yy"/>
    <numFmt numFmtId="166" formatCode="#,##0\ &quot;Kč&quot;"/>
    <numFmt numFmtId="167" formatCode="0.00000"/>
    <numFmt numFmtId="168" formatCode="#,##0.00\ &quot;Kč&quot;"/>
    <numFmt numFmtId="169" formatCode="#,##0.00\ [$CZK]"/>
  </numFmts>
  <fonts count="28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0"/>
      <color indexed="9"/>
      <name val="Arial CE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sz val="9"/>
      <color indexed="9"/>
      <name val="Arial"/>
      <family val="2"/>
      <charset val="238"/>
    </font>
    <font>
      <b/>
      <sz val="12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5" fillId="0" borderId="0"/>
  </cellStyleXfs>
  <cellXfs count="39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6" fillId="0" borderId="0" xfId="0" applyFont="1"/>
    <xf numFmtId="4" fontId="1" fillId="0" borderId="0" xfId="0" applyNumberFormat="1" applyFont="1"/>
    <xf numFmtId="0" fontId="3" fillId="0" borderId="0" xfId="0" applyFont="1" applyBorder="1"/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6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centerContinuous"/>
    </xf>
    <xf numFmtId="0" fontId="4" fillId="2" borderId="23" xfId="0" applyFont="1" applyFill="1" applyBorder="1" applyAlignment="1">
      <alignment horizontal="left"/>
    </xf>
    <xf numFmtId="0" fontId="3" fillId="0" borderId="18" xfId="0" applyFont="1" applyBorder="1"/>
    <xf numFmtId="49" fontId="3" fillId="0" borderId="24" xfId="0" applyNumberFormat="1" applyFont="1" applyBorder="1" applyAlignment="1">
      <alignment horizontal="left"/>
    </xf>
    <xf numFmtId="0" fontId="1" fillId="0" borderId="25" xfId="0" applyFont="1" applyBorder="1"/>
    <xf numFmtId="0" fontId="3" fillId="0" borderId="3" xfId="0" applyFont="1" applyBorder="1"/>
    <xf numFmtId="0" fontId="3" fillId="0" borderId="2" xfId="0" applyFont="1" applyBorder="1"/>
    <xf numFmtId="0" fontId="3" fillId="0" borderId="14" xfId="0" applyFont="1" applyBorder="1"/>
    <xf numFmtId="0" fontId="3" fillId="0" borderId="26" xfId="0" applyFont="1" applyBorder="1" applyAlignment="1">
      <alignment horizontal="left"/>
    </xf>
    <xf numFmtId="0" fontId="6" fillId="0" borderId="25" xfId="0" applyFont="1" applyBorder="1"/>
    <xf numFmtId="49" fontId="3" fillId="0" borderId="26" xfId="0" applyNumberFormat="1" applyFont="1" applyBorder="1" applyAlignment="1">
      <alignment horizontal="left"/>
    </xf>
    <xf numFmtId="49" fontId="6" fillId="2" borderId="25" xfId="0" applyNumberFormat="1" applyFont="1" applyFill="1" applyBorder="1"/>
    <xf numFmtId="49" fontId="1" fillId="2" borderId="3" xfId="0" applyNumberFormat="1" applyFont="1" applyFill="1" applyBorder="1"/>
    <xf numFmtId="0" fontId="6" fillId="2" borderId="2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14" xfId="0" applyFont="1" applyFill="1" applyBorder="1"/>
    <xf numFmtId="3" fontId="3" fillId="0" borderId="26" xfId="0" applyNumberFormat="1" applyFont="1" applyBorder="1" applyAlignment="1">
      <alignment horizontal="left"/>
    </xf>
    <xf numFmtId="0" fontId="1" fillId="0" borderId="0" xfId="0" applyFont="1" applyFill="1"/>
    <xf numFmtId="49" fontId="6" fillId="2" borderId="27" xfId="0" applyNumberFormat="1" applyFont="1" applyFill="1" applyBorder="1"/>
    <xf numFmtId="49" fontId="1" fillId="2" borderId="5" xfId="0" applyNumberFormat="1" applyFont="1" applyFill="1" applyBorder="1"/>
    <xf numFmtId="0" fontId="6" fillId="2" borderId="0" xfId="0" applyFont="1" applyFill="1" applyBorder="1"/>
    <xf numFmtId="0" fontId="1" fillId="2" borderId="0" xfId="0" applyFont="1" applyFill="1" applyBorder="1"/>
    <xf numFmtId="49" fontId="3" fillId="0" borderId="14" xfId="0" applyNumberFormat="1" applyFont="1" applyBorder="1" applyAlignment="1">
      <alignment horizontal="left"/>
    </xf>
    <xf numFmtId="0" fontId="3" fillId="0" borderId="28" xfId="0" applyFont="1" applyBorder="1"/>
    <xf numFmtId="0" fontId="3" fillId="0" borderId="14" xfId="0" applyNumberFormat="1" applyFont="1" applyBorder="1"/>
    <xf numFmtId="0" fontId="3" fillId="0" borderId="29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29" xfId="0" applyFont="1" applyBorder="1" applyAlignment="1">
      <alignment horizontal="left"/>
    </xf>
    <xf numFmtId="0" fontId="1" fillId="0" borderId="0" xfId="0" applyFont="1" applyBorder="1"/>
    <xf numFmtId="0" fontId="3" fillId="0" borderId="14" xfId="0" applyFont="1" applyFill="1" applyBorder="1" applyAlignment="1"/>
    <xf numFmtId="0" fontId="3" fillId="0" borderId="29" xfId="0" applyFont="1" applyFill="1" applyBorder="1" applyAlignment="1"/>
    <xf numFmtId="0" fontId="1" fillId="0" borderId="0" xfId="0" applyFont="1" applyFill="1" applyBorder="1" applyAlignment="1"/>
    <xf numFmtId="0" fontId="3" fillId="0" borderId="14" xfId="0" applyFont="1" applyBorder="1" applyAlignment="1"/>
    <xf numFmtId="0" fontId="3" fillId="0" borderId="29" xfId="0" applyFont="1" applyBorder="1" applyAlignment="1"/>
    <xf numFmtId="3" fontId="1" fillId="0" borderId="0" xfId="0" applyNumberFormat="1" applyFont="1"/>
    <xf numFmtId="0" fontId="3" fillId="0" borderId="25" xfId="0" applyFont="1" applyBorder="1"/>
    <xf numFmtId="0" fontId="3" fillId="0" borderId="18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2" fillId="0" borderId="31" xfId="0" applyFont="1" applyBorder="1" applyAlignment="1">
      <alignment horizontal="centerContinuous" vertical="center"/>
    </xf>
    <xf numFmtId="0" fontId="5" fillId="0" borderId="32" xfId="0" applyFont="1" applyBorder="1" applyAlignment="1">
      <alignment horizontal="centerContinuous" vertical="center"/>
    </xf>
    <xf numFmtId="0" fontId="1" fillId="0" borderId="32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6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34" xfId="0" applyFont="1" applyFill="1" applyBorder="1" applyAlignment="1">
      <alignment horizontal="centerContinuous"/>
    </xf>
    <xf numFmtId="0" fontId="6" fillId="2" borderId="12" xfId="0" applyFont="1" applyFill="1" applyBorder="1" applyAlignment="1">
      <alignment horizontal="centerContinuous"/>
    </xf>
    <xf numFmtId="0" fontId="1" fillId="2" borderId="12" xfId="0" applyFont="1" applyFill="1" applyBorder="1" applyAlignment="1">
      <alignment horizontal="centerContinuous"/>
    </xf>
    <xf numFmtId="0" fontId="1" fillId="0" borderId="35" xfId="0" applyFont="1" applyBorder="1"/>
    <xf numFmtId="0" fontId="1" fillId="0" borderId="20" xfId="0" applyFont="1" applyBorder="1"/>
    <xf numFmtId="3" fontId="1" fillId="0" borderId="24" xfId="0" applyNumberFormat="1" applyFont="1" applyBorder="1"/>
    <xf numFmtId="0" fontId="1" fillId="0" borderId="21" xfId="0" applyFont="1" applyBorder="1"/>
    <xf numFmtId="3" fontId="1" fillId="0" borderId="23" xfId="0" applyNumberFormat="1" applyFont="1" applyBorder="1"/>
    <xf numFmtId="0" fontId="1" fillId="0" borderId="22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6" xfId="0" applyFont="1" applyBorder="1"/>
    <xf numFmtId="0" fontId="1" fillId="0" borderId="20" xfId="0" applyFont="1" applyBorder="1" applyAlignment="1">
      <alignment shrinkToFit="1"/>
    </xf>
    <xf numFmtId="0" fontId="1" fillId="0" borderId="37" xfId="0" applyFont="1" applyBorder="1"/>
    <xf numFmtId="0" fontId="1" fillId="0" borderId="27" xfId="0" applyFont="1" applyBorder="1"/>
    <xf numFmtId="3" fontId="1" fillId="0" borderId="40" xfId="0" applyNumberFormat="1" applyFont="1" applyBorder="1"/>
    <xf numFmtId="0" fontId="1" fillId="0" borderId="3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0" fontId="6" fillId="2" borderId="21" xfId="0" applyFont="1" applyFill="1" applyBorder="1"/>
    <xf numFmtId="0" fontId="6" fillId="2" borderId="23" xfId="0" applyFont="1" applyFill="1" applyBorder="1"/>
    <xf numFmtId="0" fontId="6" fillId="2" borderId="22" xfId="0" applyFont="1" applyFill="1" applyBorder="1"/>
    <xf numFmtId="0" fontId="6" fillId="2" borderId="42" xfId="0" applyFont="1" applyFill="1" applyBorder="1"/>
    <xf numFmtId="0" fontId="6" fillId="2" borderId="43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4" xfId="0" applyFont="1" applyBorder="1"/>
    <xf numFmtId="0" fontId="1" fillId="0" borderId="0" xfId="0" applyFont="1" applyBorder="1" applyAlignment="1">
      <alignment horizontal="right"/>
    </xf>
    <xf numFmtId="165" fontId="1" fillId="0" borderId="0" xfId="0" applyNumberFormat="1" applyFont="1" applyBorder="1"/>
    <xf numFmtId="0" fontId="1" fillId="0" borderId="0" xfId="0" applyFont="1" applyFill="1" applyBorder="1"/>
    <xf numFmtId="0" fontId="1" fillId="0" borderId="17" xfId="0" applyFont="1" applyBorder="1"/>
    <xf numFmtId="0" fontId="1" fillId="0" borderId="19" xfId="0" applyFont="1" applyBorder="1"/>
    <xf numFmtId="0" fontId="1" fillId="0" borderId="45" xfId="0" applyFont="1" applyBorder="1"/>
    <xf numFmtId="0" fontId="1" fillId="0" borderId="7" xfId="0" applyFont="1" applyBorder="1"/>
    <xf numFmtId="164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4" fontId="1" fillId="0" borderId="3" xfId="0" applyNumberFormat="1" applyFont="1" applyBorder="1" applyAlignment="1">
      <alignment horizontal="right"/>
    </xf>
    <xf numFmtId="0" fontId="5" fillId="2" borderId="38" xfId="0" applyFont="1" applyFill="1" applyBorder="1"/>
    <xf numFmtId="0" fontId="5" fillId="2" borderId="41" xfId="0" applyFont="1" applyFill="1" applyBorder="1"/>
    <xf numFmtId="0" fontId="5" fillId="2" borderId="39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0" fontId="6" fillId="0" borderId="50" xfId="1" applyFont="1" applyBorder="1"/>
    <xf numFmtId="0" fontId="1" fillId="0" borderId="50" xfId="1" applyFont="1" applyBorder="1"/>
    <xf numFmtId="0" fontId="1" fillId="0" borderId="50" xfId="1" applyFont="1" applyBorder="1" applyAlignment="1">
      <alignment horizontal="right"/>
    </xf>
    <xf numFmtId="0" fontId="1" fillId="0" borderId="51" xfId="1" applyFont="1" applyBorder="1"/>
    <xf numFmtId="0" fontId="1" fillId="0" borderId="50" xfId="0" applyNumberFormat="1" applyFont="1" applyBorder="1" applyAlignment="1">
      <alignment horizontal="left"/>
    </xf>
    <xf numFmtId="0" fontId="1" fillId="0" borderId="52" xfId="0" applyNumberFormat="1" applyFont="1" applyBorder="1"/>
    <xf numFmtId="0" fontId="1" fillId="0" borderId="55" xfId="1" applyFont="1" applyBorder="1"/>
    <xf numFmtId="0" fontId="1" fillId="0" borderId="55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2" borderId="11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58" xfId="0" applyFont="1" applyFill="1" applyBorder="1" applyAlignment="1">
      <alignment horizontal="center"/>
    </xf>
    <xf numFmtId="0" fontId="6" fillId="2" borderId="59" xfId="0" applyFont="1" applyFill="1" applyBorder="1" applyAlignment="1">
      <alignment horizontal="center"/>
    </xf>
    <xf numFmtId="3" fontId="1" fillId="0" borderId="44" xfId="0" applyNumberFormat="1" applyFont="1" applyBorder="1"/>
    <xf numFmtId="0" fontId="6" fillId="2" borderId="11" xfId="0" applyFont="1" applyFill="1" applyBorder="1"/>
    <xf numFmtId="0" fontId="6" fillId="2" borderId="12" xfId="0" applyFont="1" applyFill="1" applyBorder="1"/>
    <xf numFmtId="3" fontId="6" fillId="2" borderId="34" xfId="0" applyNumberFormat="1" applyFont="1" applyFill="1" applyBorder="1"/>
    <xf numFmtId="3" fontId="6" fillId="2" borderId="13" xfId="0" applyNumberFormat="1" applyFont="1" applyFill="1" applyBorder="1"/>
    <xf numFmtId="3" fontId="6" fillId="2" borderId="58" xfId="0" applyNumberFormat="1" applyFont="1" applyFill="1" applyBorder="1"/>
    <xf numFmtId="3" fontId="6" fillId="2" borderId="59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3" xfId="0" applyFont="1" applyFill="1" applyBorder="1"/>
    <xf numFmtId="0" fontId="6" fillId="2" borderId="61" xfId="0" applyFont="1" applyFill="1" applyBorder="1" applyAlignment="1">
      <alignment horizontal="right"/>
    </xf>
    <xf numFmtId="0" fontId="6" fillId="2" borderId="23" xfId="0" applyFont="1" applyFill="1" applyBorder="1" applyAlignment="1">
      <alignment horizontal="right"/>
    </xf>
    <xf numFmtId="0" fontId="6" fillId="2" borderId="22" xfId="0" applyFont="1" applyFill="1" applyBorder="1" applyAlignment="1">
      <alignment horizontal="center"/>
    </xf>
    <xf numFmtId="4" fontId="4" fillId="2" borderId="23" xfId="0" applyNumberFormat="1" applyFont="1" applyFill="1" applyBorder="1" applyAlignment="1">
      <alignment horizontal="right"/>
    </xf>
    <xf numFmtId="4" fontId="4" fillId="2" borderId="43" xfId="0" applyNumberFormat="1" applyFont="1" applyFill="1" applyBorder="1" applyAlignment="1">
      <alignment horizontal="right"/>
    </xf>
    <xf numFmtId="0" fontId="1" fillId="0" borderId="30" xfId="0" applyFont="1" applyBorder="1"/>
    <xf numFmtId="3" fontId="1" fillId="0" borderId="36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3" fontId="1" fillId="0" borderId="17" xfId="0" applyNumberFormat="1" applyFont="1" applyBorder="1" applyAlignment="1">
      <alignment horizontal="right"/>
    </xf>
    <xf numFmtId="4" fontId="1" fillId="0" borderId="20" xfId="0" applyNumberFormat="1" applyFont="1" applyBorder="1" applyAlignment="1">
      <alignment horizontal="right"/>
    </xf>
    <xf numFmtId="3" fontId="1" fillId="0" borderId="30" xfId="0" applyNumberFormat="1" applyFont="1" applyBorder="1" applyAlignment="1">
      <alignment horizontal="right"/>
    </xf>
    <xf numFmtId="0" fontId="1" fillId="2" borderId="38" xfId="0" applyFont="1" applyFill="1" applyBorder="1"/>
    <xf numFmtId="0" fontId="6" fillId="2" borderId="41" xfId="0" applyFont="1" applyFill="1" applyBorder="1"/>
    <xf numFmtId="0" fontId="1" fillId="2" borderId="41" xfId="0" applyFont="1" applyFill="1" applyBorder="1"/>
    <xf numFmtId="4" fontId="1" fillId="2" borderId="47" xfId="0" applyNumberFormat="1" applyFont="1" applyFill="1" applyBorder="1"/>
    <xf numFmtId="4" fontId="1" fillId="2" borderId="38" xfId="0" applyNumberFormat="1" applyFont="1" applyFill="1" applyBorder="1"/>
    <xf numFmtId="4" fontId="1" fillId="2" borderId="41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3" fillId="0" borderId="51" xfId="1" applyFont="1" applyBorder="1" applyAlignment="1">
      <alignment horizontal="right"/>
    </xf>
    <xf numFmtId="0" fontId="1" fillId="0" borderId="50" xfId="1" applyFont="1" applyBorder="1" applyAlignment="1">
      <alignment horizontal="left"/>
    </xf>
    <xf numFmtId="0" fontId="1" fillId="0" borderId="52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4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/>
    </xf>
    <xf numFmtId="0" fontId="3" fillId="2" borderId="14" xfId="1" applyFont="1" applyFill="1" applyBorder="1" applyAlignment="1">
      <alignment horizontal="center" wrapText="1"/>
    </xf>
    <xf numFmtId="0" fontId="6" fillId="0" borderId="16" xfId="1" applyFont="1" applyBorder="1" applyAlignment="1">
      <alignment horizontal="center"/>
    </xf>
    <xf numFmtId="49" fontId="6" fillId="0" borderId="16" xfId="1" applyNumberFormat="1" applyFont="1" applyBorder="1" applyAlignment="1">
      <alignment horizontal="left"/>
    </xf>
    <xf numFmtId="0" fontId="6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7" fillId="0" borderId="15" xfId="1" applyFont="1" applyBorder="1" applyAlignment="1">
      <alignment horizontal="center" vertical="top"/>
    </xf>
    <xf numFmtId="49" fontId="7" fillId="0" borderId="15" xfId="1" applyNumberFormat="1" applyFont="1" applyBorder="1" applyAlignment="1">
      <alignment horizontal="left" vertical="top"/>
    </xf>
    <xf numFmtId="0" fontId="7" fillId="0" borderId="15" xfId="1" applyFont="1" applyBorder="1" applyAlignment="1">
      <alignment vertical="top" wrapText="1"/>
    </xf>
    <xf numFmtId="49" fontId="7" fillId="0" borderId="15" xfId="1" applyNumberFormat="1" applyFont="1" applyBorder="1" applyAlignment="1">
      <alignment horizontal="center" shrinkToFit="1"/>
    </xf>
    <xf numFmtId="4" fontId="7" fillId="0" borderId="15" xfId="1" applyNumberFormat="1" applyFont="1" applyBorder="1" applyAlignment="1">
      <alignment horizontal="right"/>
    </xf>
    <xf numFmtId="4" fontId="7" fillId="0" borderId="15" xfId="1" applyNumberFormat="1" applyFont="1" applyBorder="1"/>
    <xf numFmtId="167" fontId="7" fillId="0" borderId="15" xfId="1" applyNumberFormat="1" applyFont="1" applyBorder="1"/>
    <xf numFmtId="4" fontId="7" fillId="0" borderId="8" xfId="1" applyNumberFormat="1" applyFont="1" applyBorder="1"/>
    <xf numFmtId="0" fontId="1" fillId="0" borderId="0" xfId="1" applyFont="1" applyBorder="1"/>
    <xf numFmtId="0" fontId="1" fillId="2" borderId="14" xfId="1" applyFont="1" applyFill="1" applyBorder="1" applyAlignment="1">
      <alignment horizontal="center"/>
    </xf>
    <xf numFmtId="49" fontId="12" fillId="2" borderId="14" xfId="1" applyNumberFormat="1" applyFont="1" applyFill="1" applyBorder="1" applyAlignment="1">
      <alignment horizontal="left"/>
    </xf>
    <xf numFmtId="0" fontId="12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6" fillId="2" borderId="14" xfId="1" applyNumberFormat="1" applyFont="1" applyFill="1" applyBorder="1"/>
    <xf numFmtId="0" fontId="1" fillId="2" borderId="2" xfId="1" applyFont="1" applyFill="1" applyBorder="1"/>
    <xf numFmtId="4" fontId="6" fillId="2" borderId="3" xfId="1" applyNumberFormat="1" applyFont="1" applyFill="1" applyBorder="1"/>
    <xf numFmtId="3" fontId="1" fillId="0" borderId="0" xfId="1" applyNumberFormat="1" applyFont="1"/>
    <xf numFmtId="0" fontId="13" fillId="0" borderId="0" xfId="1" applyFont="1" applyAlignment="1"/>
    <xf numFmtId="0" fontId="14" fillId="0" borderId="0" xfId="1" applyFont="1" applyBorder="1"/>
    <xf numFmtId="3" fontId="14" fillId="0" borderId="0" xfId="1" applyNumberFormat="1" applyFont="1" applyBorder="1" applyAlignment="1">
      <alignment horizontal="right"/>
    </xf>
    <xf numFmtId="4" fontId="14" fillId="0" borderId="0" xfId="1" applyNumberFormat="1" applyFont="1" applyBorder="1"/>
    <xf numFmtId="0" fontId="13" fillId="0" borderId="0" xfId="1" applyFont="1" applyBorder="1" applyAlignment="1"/>
    <xf numFmtId="0" fontId="1" fillId="0" borderId="0" xfId="1" applyFont="1" applyBorder="1" applyAlignment="1">
      <alignment horizontal="right"/>
    </xf>
    <xf numFmtId="16" fontId="6" fillId="0" borderId="55" xfId="1" applyNumberFormat="1" applyFont="1" applyBorder="1"/>
    <xf numFmtId="49" fontId="3" fillId="0" borderId="27" xfId="0" applyNumberFormat="1" applyFont="1" applyBorder="1"/>
    <xf numFmtId="3" fontId="1" fillId="0" borderId="5" xfId="0" applyNumberFormat="1" applyFont="1" applyBorder="1"/>
    <xf numFmtId="3" fontId="1" fillId="0" borderId="16" xfId="0" applyNumberFormat="1" applyFont="1" applyBorder="1"/>
    <xf numFmtId="3" fontId="1" fillId="0" borderId="60" xfId="0" applyNumberFormat="1" applyFont="1" applyBorder="1"/>
    <xf numFmtId="0" fontId="16" fillId="0" borderId="10" xfId="2" applyFont="1" applyBorder="1" applyAlignment="1">
      <alignment horizontal="centerContinuous" vertical="top"/>
    </xf>
    <xf numFmtId="0" fontId="15" fillId="0" borderId="10" xfId="2" applyBorder="1" applyAlignment="1">
      <alignment horizontal="centerContinuous"/>
    </xf>
    <xf numFmtId="0" fontId="17" fillId="0" borderId="0" xfId="2" applyFont="1"/>
    <xf numFmtId="0" fontId="17" fillId="0" borderId="0" xfId="2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0" fontId="19" fillId="3" borderId="21" xfId="2" applyFont="1" applyFill="1" applyBorder="1" applyAlignment="1">
      <alignment horizontal="left"/>
    </xf>
    <xf numFmtId="0" fontId="20" fillId="3" borderId="22" xfId="2" applyFont="1" applyFill="1" applyBorder="1" applyAlignment="1">
      <alignment horizontal="centerContinuous"/>
    </xf>
    <xf numFmtId="49" fontId="19" fillId="3" borderId="23" xfId="2" applyNumberFormat="1" applyFont="1" applyFill="1" applyBorder="1"/>
    <xf numFmtId="0" fontId="20" fillId="0" borderId="18" xfId="2" applyFont="1" applyBorder="1"/>
    <xf numFmtId="0" fontId="20" fillId="0" borderId="24" xfId="2" applyNumberFormat="1" applyFont="1" applyBorder="1" applyAlignment="1">
      <alignment horizontal="left"/>
    </xf>
    <xf numFmtId="0" fontId="21" fillId="0" borderId="0" xfId="0" applyFont="1" applyBorder="1"/>
    <xf numFmtId="49" fontId="21" fillId="0" borderId="0" xfId="0" applyNumberFormat="1" applyFont="1" applyBorder="1" applyAlignment="1">
      <alignment horizontal="left" wrapText="1"/>
    </xf>
    <xf numFmtId="49" fontId="17" fillId="0" borderId="0" xfId="2" applyNumberFormat="1" applyFont="1" applyBorder="1" applyAlignment="1">
      <alignment wrapText="1"/>
    </xf>
    <xf numFmtId="0" fontId="15" fillId="0" borderId="45" xfId="2" applyFont="1" applyBorder="1"/>
    <xf numFmtId="0" fontId="20" fillId="0" borderId="8" xfId="2" applyFont="1" applyBorder="1"/>
    <xf numFmtId="0" fontId="20" fillId="0" borderId="7" xfId="2" applyFont="1" applyBorder="1"/>
    <xf numFmtId="0" fontId="20" fillId="0" borderId="14" xfId="2" applyFont="1" applyBorder="1"/>
    <xf numFmtId="0" fontId="20" fillId="0" borderId="26" xfId="2" applyNumberFormat="1" applyFont="1" applyBorder="1" applyAlignment="1">
      <alignment horizontal="left"/>
    </xf>
    <xf numFmtId="0" fontId="21" fillId="0" borderId="0" xfId="0" applyFont="1" applyBorder="1" applyAlignment="1">
      <alignment horizontal="left" wrapText="1"/>
    </xf>
    <xf numFmtId="0" fontId="17" fillId="0" borderId="0" xfId="2" applyFont="1" applyBorder="1" applyAlignment="1">
      <alignment wrapText="1"/>
    </xf>
    <xf numFmtId="0" fontId="19" fillId="0" borderId="37" xfId="2" applyFont="1" applyBorder="1"/>
    <xf numFmtId="0" fontId="20" fillId="0" borderId="17" xfId="2" applyFont="1" applyBorder="1"/>
    <xf numFmtId="0" fontId="20" fillId="0" borderId="20" xfId="2" applyFont="1" applyBorder="1"/>
    <xf numFmtId="0" fontId="20" fillId="0" borderId="2" xfId="2" applyFont="1" applyBorder="1"/>
    <xf numFmtId="0" fontId="20" fillId="0" borderId="3" xfId="2" applyFont="1" applyBorder="1"/>
    <xf numFmtId="49" fontId="15" fillId="2" borderId="25" xfId="2" applyNumberFormat="1" applyFont="1" applyFill="1" applyBorder="1"/>
    <xf numFmtId="49" fontId="15" fillId="2" borderId="3" xfId="2" applyNumberFormat="1" applyFont="1" applyFill="1" applyBorder="1"/>
    <xf numFmtId="0" fontId="21" fillId="0" borderId="0" xfId="0" applyFont="1" applyFill="1" applyBorder="1"/>
    <xf numFmtId="3" fontId="21" fillId="0" borderId="0" xfId="0" applyNumberFormat="1" applyFont="1" applyBorder="1" applyAlignment="1">
      <alignment horizontal="left" wrapText="1"/>
    </xf>
    <xf numFmtId="49" fontId="18" fillId="0" borderId="0" xfId="0" applyNumberFormat="1" applyFont="1" applyAlignment="1">
      <alignment wrapText="1"/>
    </xf>
    <xf numFmtId="0" fontId="19" fillId="0" borderId="25" xfId="2" applyFont="1" applyBorder="1"/>
    <xf numFmtId="0" fontId="20" fillId="0" borderId="14" xfId="2" applyFont="1" applyFill="1" applyBorder="1"/>
    <xf numFmtId="0" fontId="20" fillId="0" borderId="26" xfId="2" applyNumberFormat="1" applyFont="1" applyBorder="1" applyAlignment="1">
      <alignment horizontal="right"/>
    </xf>
    <xf numFmtId="49" fontId="21" fillId="0" borderId="0" xfId="0" applyNumberFormat="1" applyFont="1" applyBorder="1" applyAlignment="1">
      <alignment horizontal="left"/>
    </xf>
    <xf numFmtId="49" fontId="19" fillId="2" borderId="2" xfId="2" applyNumberFormat="1" applyFont="1" applyFill="1" applyBorder="1"/>
    <xf numFmtId="49" fontId="20" fillId="0" borderId="14" xfId="2" applyNumberFormat="1" applyFont="1" applyBorder="1" applyAlignment="1">
      <alignment horizontal="left"/>
    </xf>
    <xf numFmtId="0" fontId="21" fillId="0" borderId="0" xfId="0" applyNumberFormat="1" applyFont="1" applyBorder="1"/>
    <xf numFmtId="0" fontId="21" fillId="0" borderId="0" xfId="0" applyNumberFormat="1" applyFont="1" applyBorder="1" applyAlignment="1">
      <alignment horizontal="left" wrapText="1"/>
    </xf>
    <xf numFmtId="0" fontId="20" fillId="0" borderId="28" xfId="2" applyFont="1" applyBorder="1"/>
    <xf numFmtId="0" fontId="20" fillId="0" borderId="14" xfId="2" applyNumberFormat="1" applyFont="1" applyBorder="1"/>
    <xf numFmtId="0" fontId="17" fillId="0" borderId="0" xfId="2" applyNumberFormat="1" applyFont="1" applyBorder="1"/>
    <xf numFmtId="0" fontId="17" fillId="0" borderId="0" xfId="2" applyNumberFormat="1" applyFont="1" applyAlignment="1">
      <alignment wrapText="1"/>
    </xf>
    <xf numFmtId="0" fontId="15" fillId="0" borderId="0" xfId="2" applyBorder="1"/>
    <xf numFmtId="0" fontId="20" fillId="0" borderId="29" xfId="2" applyNumberFormat="1" applyFont="1" applyFill="1" applyBorder="1" applyAlignment="1"/>
    <xf numFmtId="0" fontId="17" fillId="0" borderId="0" xfId="2" applyFont="1" applyBorder="1"/>
    <xf numFmtId="0" fontId="20" fillId="0" borderId="14" xfId="2" applyFont="1" applyFill="1" applyBorder="1" applyAlignment="1"/>
    <xf numFmtId="0" fontId="17" fillId="0" borderId="0" xfId="2" applyFont="1" applyFill="1" applyBorder="1" applyAlignment="1"/>
    <xf numFmtId="0" fontId="17" fillId="0" borderId="0" xfId="2" applyFont="1" applyAlignment="1">
      <alignment horizontal="right" wrapText="1"/>
    </xf>
    <xf numFmtId="0" fontId="20" fillId="0" borderId="14" xfId="2" applyFont="1" applyBorder="1" applyAlignment="1"/>
    <xf numFmtId="0" fontId="20" fillId="0" borderId="29" xfId="2" applyNumberFormat="1" applyFont="1" applyBorder="1" applyAlignment="1"/>
    <xf numFmtId="0" fontId="20" fillId="0" borderId="25" xfId="2" applyFont="1" applyBorder="1"/>
    <xf numFmtId="0" fontId="20" fillId="0" borderId="18" xfId="2" applyFont="1" applyBorder="1" applyAlignment="1">
      <alignment horizontal="left"/>
    </xf>
    <xf numFmtId="0" fontId="20" fillId="0" borderId="30" xfId="2" applyNumberFormat="1" applyFont="1" applyBorder="1" applyAlignment="1">
      <alignment horizontal="right"/>
    </xf>
    <xf numFmtId="0" fontId="16" fillId="0" borderId="31" xfId="2" applyFont="1" applyBorder="1" applyAlignment="1">
      <alignment horizontal="centerContinuous" vertical="center"/>
    </xf>
    <xf numFmtId="0" fontId="22" fillId="0" borderId="32" xfId="2" applyFont="1" applyBorder="1" applyAlignment="1">
      <alignment horizontal="centerContinuous" vertical="center"/>
    </xf>
    <xf numFmtId="0" fontId="15" fillId="0" borderId="32" xfId="2" applyBorder="1" applyAlignment="1">
      <alignment horizontal="centerContinuous" vertical="center"/>
    </xf>
    <xf numFmtId="0" fontId="15" fillId="0" borderId="33" xfId="2" applyBorder="1" applyAlignment="1">
      <alignment horizontal="centerContinuous" vertical="center"/>
    </xf>
    <xf numFmtId="0" fontId="19" fillId="2" borderId="11" xfId="2" applyFont="1" applyFill="1" applyBorder="1" applyAlignment="1">
      <alignment horizontal="left"/>
    </xf>
    <xf numFmtId="0" fontId="15" fillId="2" borderId="12" xfId="2" applyFill="1" applyBorder="1" applyAlignment="1">
      <alignment horizontal="left"/>
    </xf>
    <xf numFmtId="0" fontId="15" fillId="2" borderId="34" xfId="2" applyFill="1" applyBorder="1" applyAlignment="1">
      <alignment horizontal="centerContinuous"/>
    </xf>
    <xf numFmtId="4" fontId="19" fillId="2" borderId="12" xfId="2" applyNumberFormat="1" applyFont="1" applyFill="1" applyBorder="1" applyAlignment="1">
      <alignment horizontal="centerContinuous"/>
    </xf>
    <xf numFmtId="0" fontId="15" fillId="2" borderId="12" xfId="2" applyFill="1" applyBorder="1" applyAlignment="1">
      <alignment horizontal="centerContinuous"/>
    </xf>
    <xf numFmtId="4" fontId="15" fillId="2" borderId="34" xfId="2" applyNumberFormat="1" applyFill="1" applyBorder="1" applyAlignment="1">
      <alignment horizontal="centerContinuous"/>
    </xf>
    <xf numFmtId="0" fontId="15" fillId="0" borderId="35" xfId="2" applyBorder="1"/>
    <xf numFmtId="0" fontId="15" fillId="0" borderId="20" xfId="2" applyBorder="1"/>
    <xf numFmtId="4" fontId="15" fillId="0" borderId="24" xfId="2" applyNumberFormat="1" applyBorder="1"/>
    <xf numFmtId="0" fontId="15" fillId="0" borderId="21" xfId="2" applyBorder="1"/>
    <xf numFmtId="3" fontId="15" fillId="0" borderId="23" xfId="2" applyNumberFormat="1" applyBorder="1"/>
    <xf numFmtId="0" fontId="15" fillId="0" borderId="22" xfId="2" applyBorder="1"/>
    <xf numFmtId="0" fontId="15" fillId="0" borderId="25" xfId="2" applyBorder="1"/>
    <xf numFmtId="3" fontId="15" fillId="0" borderId="2" xfId="2" applyNumberFormat="1" applyBorder="1"/>
    <xf numFmtId="0" fontId="15" fillId="0" borderId="3" xfId="2" applyBorder="1"/>
    <xf numFmtId="0" fontId="15" fillId="0" borderId="36" xfId="2" applyBorder="1"/>
    <xf numFmtId="0" fontId="15" fillId="0" borderId="20" xfId="2" applyBorder="1" applyAlignment="1">
      <alignment shrinkToFit="1"/>
    </xf>
    <xf numFmtId="0" fontId="15" fillId="0" borderId="37" xfId="2" applyBorder="1"/>
    <xf numFmtId="0" fontId="15" fillId="0" borderId="25" xfId="2" applyFont="1" applyBorder="1"/>
    <xf numFmtId="0" fontId="15" fillId="0" borderId="27" xfId="2" applyBorder="1"/>
    <xf numFmtId="4" fontId="15" fillId="0" borderId="40" xfId="2" applyNumberFormat="1" applyBorder="1"/>
    <xf numFmtId="0" fontId="15" fillId="0" borderId="38" xfId="2" applyBorder="1"/>
    <xf numFmtId="3" fontId="15" fillId="0" borderId="41" xfId="2" applyNumberFormat="1" applyBorder="1"/>
    <xf numFmtId="0" fontId="15" fillId="0" borderId="39" xfId="2" applyBorder="1"/>
    <xf numFmtId="0" fontId="19" fillId="2" borderId="21" xfId="2" applyFont="1" applyFill="1" applyBorder="1"/>
    <xf numFmtId="0" fontId="19" fillId="2" borderId="23" xfId="2" applyFont="1" applyFill="1" applyBorder="1"/>
    <xf numFmtId="0" fontId="19" fillId="2" borderId="22" xfId="2" applyFont="1" applyFill="1" applyBorder="1"/>
    <xf numFmtId="0" fontId="19" fillId="2" borderId="42" xfId="2" applyFont="1" applyFill="1" applyBorder="1"/>
    <xf numFmtId="0" fontId="19" fillId="2" borderId="43" xfId="2" applyFont="1" applyFill="1" applyBorder="1"/>
    <xf numFmtId="0" fontId="15" fillId="0" borderId="5" xfId="2" applyBorder="1"/>
    <xf numFmtId="0" fontId="15" fillId="0" borderId="4" xfId="2" applyBorder="1"/>
    <xf numFmtId="0" fontId="15" fillId="0" borderId="44" xfId="2" applyBorder="1"/>
    <xf numFmtId="0" fontId="15" fillId="0" borderId="0" xfId="2" applyBorder="1" applyAlignment="1">
      <alignment horizontal="right"/>
    </xf>
    <xf numFmtId="0" fontId="15" fillId="0" borderId="0" xfId="2" applyFill="1" applyBorder="1"/>
    <xf numFmtId="0" fontId="15" fillId="0" borderId="45" xfId="2" applyBorder="1"/>
    <xf numFmtId="0" fontId="15" fillId="0" borderId="7" xfId="2" applyBorder="1"/>
    <xf numFmtId="1" fontId="15" fillId="0" borderId="8" xfId="2" applyNumberFormat="1" applyBorder="1" applyAlignment="1">
      <alignment horizontal="right"/>
    </xf>
    <xf numFmtId="0" fontId="15" fillId="0" borderId="8" xfId="2" applyBorder="1"/>
    <xf numFmtId="0" fontId="15" fillId="0" borderId="0" xfId="2"/>
    <xf numFmtId="0" fontId="23" fillId="0" borderId="0" xfId="2" applyFont="1" applyAlignment="1">
      <alignment wrapText="1"/>
    </xf>
    <xf numFmtId="0" fontId="15" fillId="0" borderId="2" xfId="2" applyBorder="1"/>
    <xf numFmtId="1" fontId="15" fillId="0" borderId="3" xfId="2" applyNumberFormat="1" applyBorder="1" applyAlignment="1">
      <alignment horizontal="right"/>
    </xf>
    <xf numFmtId="1" fontId="15" fillId="0" borderId="7" xfId="2" applyNumberFormat="1" applyBorder="1" applyAlignment="1">
      <alignment horizontal="right"/>
    </xf>
    <xf numFmtId="0" fontId="22" fillId="2" borderId="38" xfId="2" applyFont="1" applyFill="1" applyBorder="1"/>
    <xf numFmtId="0" fontId="22" fillId="2" borderId="41" xfId="2" applyFont="1" applyFill="1" applyBorder="1"/>
    <xf numFmtId="0" fontId="22" fillId="2" borderId="39" xfId="2" applyFont="1" applyFill="1" applyBorder="1"/>
    <xf numFmtId="0" fontId="22" fillId="0" borderId="0" xfId="2" applyFont="1"/>
    <xf numFmtId="0" fontId="24" fillId="0" borderId="0" xfId="2" applyFont="1" applyAlignment="1">
      <alignment wrapText="1"/>
    </xf>
    <xf numFmtId="0" fontId="15" fillId="0" borderId="0" xfId="2" applyAlignment="1"/>
    <xf numFmtId="49" fontId="15" fillId="0" borderId="0" xfId="2" applyNumberFormat="1" applyAlignment="1"/>
    <xf numFmtId="0" fontId="15" fillId="0" borderId="0" xfId="2" applyAlignment="1">
      <alignment vertical="justify"/>
    </xf>
    <xf numFmtId="4" fontId="26" fillId="0" borderId="62" xfId="0" applyNumberFormat="1" applyFont="1" applyBorder="1"/>
    <xf numFmtId="4" fontId="26" fillId="0" borderId="63" xfId="0" applyNumberFormat="1" applyFont="1" applyBorder="1"/>
    <xf numFmtId="4" fontId="26" fillId="0" borderId="64" xfId="0" applyNumberFormat="1" applyFont="1" applyBorder="1"/>
    <xf numFmtId="4" fontId="26" fillId="0" borderId="65" xfId="0" applyNumberFormat="1" applyFont="1" applyBorder="1"/>
    <xf numFmtId="4" fontId="26" fillId="0" borderId="0" xfId="0" applyNumberFormat="1" applyFont="1"/>
    <xf numFmtId="4" fontId="26" fillId="0" borderId="66" xfId="0" applyNumberFormat="1" applyFont="1" applyBorder="1"/>
    <xf numFmtId="4" fontId="26" fillId="0" borderId="10" xfId="0" applyNumberFormat="1" applyFont="1" applyBorder="1"/>
    <xf numFmtId="4" fontId="26" fillId="0" borderId="9" xfId="0" applyNumberFormat="1" applyFont="1" applyBorder="1"/>
    <xf numFmtId="4" fontId="26" fillId="0" borderId="67" xfId="0" applyNumberFormat="1" applyFont="1" applyBorder="1"/>
    <xf numFmtId="4" fontId="26" fillId="4" borderId="21" xfId="0" applyNumberFormat="1" applyFont="1" applyFill="1" applyBorder="1"/>
    <xf numFmtId="4" fontId="26" fillId="4" borderId="42" xfId="0" applyNumberFormat="1" applyFont="1" applyFill="1" applyBorder="1"/>
    <xf numFmtId="4" fontId="26" fillId="4" borderId="23" xfId="0" applyNumberFormat="1" applyFont="1" applyFill="1" applyBorder="1"/>
    <xf numFmtId="4" fontId="26" fillId="4" borderId="22" xfId="0" applyNumberFormat="1" applyFont="1" applyFill="1" applyBorder="1"/>
    <xf numFmtId="4" fontId="26" fillId="4" borderId="68" xfId="0" applyNumberFormat="1" applyFont="1" applyFill="1" applyBorder="1" applyAlignment="1">
      <alignment horizontal="center"/>
    </xf>
    <xf numFmtId="4" fontId="26" fillId="4" borderId="69" xfId="0" applyNumberFormat="1" applyFont="1" applyFill="1" applyBorder="1" applyAlignment="1">
      <alignment horizontal="center"/>
    </xf>
    <xf numFmtId="49" fontId="26" fillId="0" borderId="25" xfId="0" applyNumberFormat="1" applyFont="1" applyBorder="1"/>
    <xf numFmtId="4" fontId="26" fillId="0" borderId="1" xfId="0" applyNumberFormat="1" applyFont="1" applyBorder="1"/>
    <xf numFmtId="4" fontId="26" fillId="0" borderId="2" xfId="0" applyNumberFormat="1" applyFont="1" applyBorder="1"/>
    <xf numFmtId="4" fontId="26" fillId="0" borderId="3" xfId="0" applyNumberFormat="1" applyFont="1" applyBorder="1"/>
    <xf numFmtId="4" fontId="26" fillId="0" borderId="14" xfId="0" applyNumberFormat="1" applyFont="1" applyBorder="1"/>
    <xf numFmtId="4" fontId="26" fillId="0" borderId="26" xfId="0" applyNumberFormat="1" applyFont="1" applyBorder="1"/>
    <xf numFmtId="49" fontId="26" fillId="4" borderId="38" xfId="0" applyNumberFormat="1" applyFont="1" applyFill="1" applyBorder="1"/>
    <xf numFmtId="4" fontId="26" fillId="4" borderId="46" xfId="0" applyNumberFormat="1" applyFont="1" applyFill="1" applyBorder="1"/>
    <xf numFmtId="4" fontId="26" fillId="4" borderId="41" xfId="0" applyNumberFormat="1" applyFont="1" applyFill="1" applyBorder="1"/>
    <xf numFmtId="4" fontId="26" fillId="4" borderId="39" xfId="0" applyNumberFormat="1" applyFont="1" applyFill="1" applyBorder="1"/>
    <xf numFmtId="4" fontId="26" fillId="4" borderId="70" xfId="0" applyNumberFormat="1" applyFont="1" applyFill="1" applyBorder="1"/>
    <xf numFmtId="4" fontId="26" fillId="4" borderId="40" xfId="0" applyNumberFormat="1" applyFont="1" applyFill="1" applyBorder="1"/>
    <xf numFmtId="49" fontId="26" fillId="0" borderId="0" xfId="0" applyNumberFormat="1" applyFont="1"/>
    <xf numFmtId="4" fontId="26" fillId="4" borderId="68" xfId="0" applyNumberFormat="1" applyFont="1" applyFill="1" applyBorder="1"/>
    <xf numFmtId="4" fontId="26" fillId="4" borderId="43" xfId="0" applyNumberFormat="1" applyFont="1" applyFill="1" applyBorder="1"/>
    <xf numFmtId="4" fontId="26" fillId="0" borderId="0" xfId="0" applyNumberFormat="1" applyFont="1" applyBorder="1"/>
    <xf numFmtId="4" fontId="26" fillId="5" borderId="38" xfId="0" applyNumberFormat="1" applyFont="1" applyFill="1" applyBorder="1"/>
    <xf numFmtId="4" fontId="26" fillId="5" borderId="41" xfId="0" applyNumberFormat="1" applyFont="1" applyFill="1" applyBorder="1"/>
    <xf numFmtId="4" fontId="26" fillId="5" borderId="39" xfId="0" applyNumberFormat="1" applyFont="1" applyFill="1" applyBorder="1"/>
    <xf numFmtId="4" fontId="26" fillId="5" borderId="70" xfId="0" applyNumberFormat="1" applyFont="1" applyFill="1" applyBorder="1"/>
    <xf numFmtId="4" fontId="26" fillId="5" borderId="46" xfId="0" applyNumberFormat="1" applyFont="1" applyFill="1" applyBorder="1"/>
    <xf numFmtId="4" fontId="26" fillId="5" borderId="47" xfId="0" applyNumberFormat="1" applyFont="1" applyFill="1" applyBorder="1"/>
    <xf numFmtId="4" fontId="7" fillId="0" borderId="15" xfId="1" applyNumberFormat="1" applyFont="1" applyFill="1" applyBorder="1" applyAlignment="1">
      <alignment horizontal="right"/>
    </xf>
    <xf numFmtId="0" fontId="1" fillId="0" borderId="38" xfId="0" applyFont="1" applyBorder="1" applyAlignment="1">
      <alignment horizontal="center" shrinkToFit="1"/>
    </xf>
    <xf numFmtId="0" fontId="1" fillId="0" borderId="39" xfId="0" applyFont="1" applyBorder="1" applyAlignment="1">
      <alignment horizontal="center" shrinkToFit="1"/>
    </xf>
    <xf numFmtId="0" fontId="3" fillId="0" borderId="1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4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166" fontId="1" fillId="0" borderId="1" xfId="0" applyNumberFormat="1" applyFont="1" applyBorder="1" applyAlignment="1">
      <alignment horizontal="right" indent="2"/>
    </xf>
    <xf numFmtId="166" fontId="1" fillId="0" borderId="29" xfId="0" applyNumberFormat="1" applyFont="1" applyBorder="1" applyAlignment="1">
      <alignment horizontal="right" indent="2"/>
    </xf>
    <xf numFmtId="166" fontId="5" fillId="2" borderId="46" xfId="0" applyNumberFormat="1" applyFont="1" applyFill="1" applyBorder="1" applyAlignment="1">
      <alignment horizontal="right" indent="2"/>
    </xf>
    <xf numFmtId="166" fontId="5" fillId="2" borderId="47" xfId="0" applyNumberFormat="1" applyFont="1" applyFill="1" applyBorder="1" applyAlignment="1">
      <alignment horizontal="right" indent="2"/>
    </xf>
    <xf numFmtId="0" fontId="7" fillId="0" borderId="0" xfId="0" applyFont="1" applyAlignment="1">
      <alignment horizontal="left" vertical="top" wrapText="1"/>
    </xf>
    <xf numFmtId="0" fontId="1" fillId="0" borderId="48" xfId="1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53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6" xfId="1" applyFont="1" applyBorder="1" applyAlignment="1">
      <alignment horizontal="left"/>
    </xf>
    <xf numFmtId="0" fontId="1" fillId="0" borderId="55" xfId="1" applyFont="1" applyBorder="1" applyAlignment="1">
      <alignment horizontal="left"/>
    </xf>
    <xf numFmtId="0" fontId="1" fillId="0" borderId="57" xfId="1" applyFont="1" applyBorder="1" applyAlignment="1">
      <alignment horizontal="left"/>
    </xf>
    <xf numFmtId="3" fontId="6" fillId="2" borderId="41" xfId="0" applyNumberFormat="1" applyFont="1" applyFill="1" applyBorder="1" applyAlignment="1">
      <alignment horizontal="right"/>
    </xf>
    <xf numFmtId="3" fontId="6" fillId="2" borderId="47" xfId="0" applyNumberFormat="1" applyFont="1" applyFill="1" applyBorder="1" applyAlignment="1">
      <alignment horizontal="right"/>
    </xf>
    <xf numFmtId="0" fontId="9" fillId="0" borderId="0" xfId="1" applyFont="1" applyAlignment="1">
      <alignment horizontal="center"/>
    </xf>
    <xf numFmtId="49" fontId="1" fillId="0" borderId="53" xfId="1" applyNumberFormat="1" applyFont="1" applyBorder="1" applyAlignment="1">
      <alignment horizontal="center"/>
    </xf>
    <xf numFmtId="0" fontId="1" fillId="0" borderId="56" xfId="1" applyFont="1" applyBorder="1" applyAlignment="1">
      <alignment horizontal="center" shrinkToFit="1"/>
    </xf>
    <xf numFmtId="0" fontId="1" fillId="0" borderId="55" xfId="1" applyFont="1" applyBorder="1" applyAlignment="1">
      <alignment horizontal="center" shrinkToFit="1"/>
    </xf>
    <xf numFmtId="0" fontId="1" fillId="0" borderId="57" xfId="1" applyFont="1" applyBorder="1" applyAlignment="1">
      <alignment horizontal="center" shrinkToFit="1"/>
    </xf>
    <xf numFmtId="0" fontId="15" fillId="0" borderId="0" xfId="2" applyAlignment="1">
      <alignment horizontal="left" wrapText="1"/>
    </xf>
    <xf numFmtId="169" fontId="15" fillId="0" borderId="1" xfId="2" applyNumberFormat="1" applyBorder="1" applyAlignment="1">
      <alignment horizontal="right"/>
    </xf>
    <xf numFmtId="169" fontId="15" fillId="0" borderId="29" xfId="2" applyNumberFormat="1" applyBorder="1" applyAlignment="1">
      <alignment horizontal="right"/>
    </xf>
    <xf numFmtId="169" fontId="22" fillId="2" borderId="46" xfId="2" applyNumberFormat="1" applyFont="1" applyFill="1" applyBorder="1" applyAlignment="1">
      <alignment horizontal="right"/>
    </xf>
    <xf numFmtId="169" fontId="22" fillId="2" borderId="47" xfId="2" applyNumberFormat="1" applyFont="1" applyFill="1" applyBorder="1" applyAlignment="1">
      <alignment horizontal="right"/>
    </xf>
    <xf numFmtId="0" fontId="25" fillId="0" borderId="0" xfId="2" applyFont="1" applyAlignment="1">
      <alignment horizontal="left" vertical="top" wrapText="1"/>
    </xf>
    <xf numFmtId="0" fontId="15" fillId="0" borderId="38" xfId="2" applyBorder="1" applyAlignment="1">
      <alignment horizontal="center" shrinkToFit="1"/>
    </xf>
    <xf numFmtId="0" fontId="15" fillId="0" borderId="39" xfId="2" applyBorder="1" applyAlignment="1">
      <alignment horizontal="center" shrinkToFit="1"/>
    </xf>
    <xf numFmtId="0" fontId="15" fillId="0" borderId="27" xfId="2" applyBorder="1" applyAlignment="1">
      <alignment horizontal="center" vertical="center"/>
    </xf>
    <xf numFmtId="0" fontId="15" fillId="0" borderId="0" xfId="2" applyBorder="1" applyAlignment="1">
      <alignment horizontal="center" vertical="center"/>
    </xf>
    <xf numFmtId="0" fontId="15" fillId="0" borderId="5" xfId="2" applyBorder="1" applyAlignment="1">
      <alignment horizontal="center" vertical="center"/>
    </xf>
    <xf numFmtId="0" fontId="15" fillId="0" borderId="4" xfId="2" applyBorder="1" applyAlignment="1">
      <alignment horizontal="center" vertical="center"/>
    </xf>
    <xf numFmtId="0" fontId="20" fillId="0" borderId="14" xfId="2" applyFont="1" applyBorder="1" applyAlignment="1">
      <alignment horizontal="left"/>
    </xf>
    <xf numFmtId="49" fontId="20" fillId="0" borderId="1" xfId="2" applyNumberFormat="1" applyFont="1" applyBorder="1" applyAlignment="1">
      <alignment horizontal="left"/>
    </xf>
    <xf numFmtId="0" fontId="20" fillId="0" borderId="2" xfId="2" applyFont="1" applyBorder="1" applyAlignment="1">
      <alignment horizontal="left"/>
    </xf>
    <xf numFmtId="0" fontId="20" fillId="0" borderId="3" xfId="2" applyFont="1" applyBorder="1" applyAlignment="1">
      <alignment horizontal="left"/>
    </xf>
    <xf numFmtId="49" fontId="19" fillId="3" borderId="23" xfId="2" applyNumberFormat="1" applyFont="1" applyFill="1" applyBorder="1" applyAlignment="1">
      <alignment wrapText="1"/>
    </xf>
    <xf numFmtId="168" fontId="0" fillId="0" borderId="22" xfId="0" applyNumberFormat="1" applyBorder="1" applyAlignment="1">
      <alignment wrapText="1"/>
    </xf>
    <xf numFmtId="49" fontId="19" fillId="2" borderId="1" xfId="2" applyNumberFormat="1" applyFont="1" applyFill="1" applyBorder="1" applyAlignment="1">
      <alignment wrapText="1"/>
    </xf>
    <xf numFmtId="0" fontId="19" fillId="2" borderId="2" xfId="2" applyFont="1" applyFill="1" applyBorder="1" applyAlignment="1">
      <alignment wrapText="1"/>
    </xf>
    <xf numFmtId="0" fontId="19" fillId="2" borderId="3" xfId="2" applyFont="1" applyFill="1" applyBorder="1" applyAlignment="1">
      <alignment wrapText="1"/>
    </xf>
    <xf numFmtId="49" fontId="19" fillId="2" borderId="2" xfId="2" applyNumberFormat="1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0" fillId="0" borderId="1" xfId="2" applyFont="1" applyBorder="1" applyAlignment="1">
      <alignment horizontal="left"/>
    </xf>
    <xf numFmtId="4" fontId="27" fillId="0" borderId="0" xfId="0" applyNumberFormat="1" applyFont="1" applyAlignment="1">
      <alignment horizontal="center"/>
    </xf>
    <xf numFmtId="4" fontId="1" fillId="0" borderId="0" xfId="1" applyNumberFormat="1" applyFont="1"/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1"/>
  <sheetViews>
    <sheetView topLeftCell="A28" zoomScaleNormal="100" workbookViewId="0">
      <selection sqref="A1:B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9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10</v>
      </c>
      <c r="B2" s="9"/>
      <c r="C2" s="10" t="s">
        <v>83</v>
      </c>
      <c r="D2" s="10" t="s">
        <v>84</v>
      </c>
      <c r="E2" s="9"/>
      <c r="F2" s="11" t="s">
        <v>11</v>
      </c>
      <c r="G2" s="12"/>
    </row>
    <row r="3" spans="1:57" ht="3" hidden="1" customHeight="1" x14ac:dyDescent="0.2">
      <c r="A3" s="13"/>
      <c r="B3" s="14"/>
      <c r="C3" s="15"/>
      <c r="D3" s="15"/>
      <c r="E3" s="14"/>
      <c r="F3" s="16"/>
      <c r="G3" s="17"/>
    </row>
    <row r="4" spans="1:57" ht="12" customHeight="1" x14ac:dyDescent="0.2">
      <c r="A4" s="18" t="s">
        <v>12</v>
      </c>
      <c r="B4" s="14"/>
      <c r="C4" s="15"/>
      <c r="D4" s="15"/>
      <c r="E4" s="14"/>
      <c r="F4" s="16" t="s">
        <v>13</v>
      </c>
      <c r="G4" s="19"/>
    </row>
    <row r="5" spans="1:57" ht="12.95" customHeight="1" x14ac:dyDescent="0.2">
      <c r="A5" s="20" t="s">
        <v>81</v>
      </c>
      <c r="B5" s="21"/>
      <c r="C5" s="22" t="s">
        <v>82</v>
      </c>
      <c r="D5" s="23"/>
      <c r="E5" s="24"/>
      <c r="F5" s="16" t="s">
        <v>14</v>
      </c>
      <c r="G5" s="17"/>
    </row>
    <row r="6" spans="1:57" ht="12.95" customHeight="1" x14ac:dyDescent="0.2">
      <c r="A6" s="18" t="s">
        <v>15</v>
      </c>
      <c r="B6" s="14"/>
      <c r="C6" s="15"/>
      <c r="D6" s="15"/>
      <c r="E6" s="14"/>
      <c r="F6" s="25" t="s">
        <v>16</v>
      </c>
      <c r="G6" s="26">
        <v>0</v>
      </c>
      <c r="O6" s="27"/>
    </row>
    <row r="7" spans="1:57" ht="12.95" customHeight="1" x14ac:dyDescent="0.2">
      <c r="A7" s="28" t="s">
        <v>78</v>
      </c>
      <c r="B7" s="29"/>
      <c r="C7" s="30" t="s">
        <v>79</v>
      </c>
      <c r="D7" s="31"/>
      <c r="E7" s="31"/>
      <c r="F7" s="32" t="s">
        <v>17</v>
      </c>
      <c r="G7" s="26">
        <f>IF(G6=0,,ROUND((F30+F32)/G6,1))</f>
        <v>0</v>
      </c>
    </row>
    <row r="8" spans="1:57" x14ac:dyDescent="0.2">
      <c r="A8" s="33" t="s">
        <v>18</v>
      </c>
      <c r="B8" s="16"/>
      <c r="C8" s="347"/>
      <c r="D8" s="347"/>
      <c r="E8" s="348"/>
      <c r="F8" s="34" t="s">
        <v>19</v>
      </c>
      <c r="G8" s="35"/>
      <c r="H8" s="36"/>
      <c r="I8" s="37"/>
    </row>
    <row r="9" spans="1:57" x14ac:dyDescent="0.2">
      <c r="A9" s="33" t="s">
        <v>20</v>
      </c>
      <c r="B9" s="16"/>
      <c r="C9" s="347"/>
      <c r="D9" s="347"/>
      <c r="E9" s="348"/>
      <c r="F9" s="16"/>
      <c r="G9" s="38"/>
      <c r="H9" s="39"/>
    </row>
    <row r="10" spans="1:57" x14ac:dyDescent="0.2">
      <c r="A10" s="33" t="s">
        <v>21</v>
      </c>
      <c r="B10" s="16"/>
      <c r="C10" s="347"/>
      <c r="D10" s="347"/>
      <c r="E10" s="347"/>
      <c r="F10" s="40"/>
      <c r="G10" s="41"/>
      <c r="H10" s="42"/>
    </row>
    <row r="11" spans="1:57" ht="13.5" customHeight="1" x14ac:dyDescent="0.2">
      <c r="A11" s="33" t="s">
        <v>22</v>
      </c>
      <c r="B11" s="16"/>
      <c r="C11" s="347" t="s">
        <v>121</v>
      </c>
      <c r="D11" s="347"/>
      <c r="E11" s="347"/>
      <c r="F11" s="43" t="s">
        <v>23</v>
      </c>
      <c r="G11" s="44"/>
      <c r="H11" s="39"/>
      <c r="BA11" s="45"/>
      <c r="BB11" s="45"/>
      <c r="BC11" s="45"/>
      <c r="BD11" s="45"/>
      <c r="BE11" s="45"/>
    </row>
    <row r="12" spans="1:57" ht="12.75" customHeight="1" x14ac:dyDescent="0.2">
      <c r="A12" s="46" t="s">
        <v>24</v>
      </c>
      <c r="B12" s="14"/>
      <c r="C12" s="349"/>
      <c r="D12" s="349"/>
      <c r="E12" s="349"/>
      <c r="F12" s="47" t="s">
        <v>25</v>
      </c>
      <c r="G12" s="48"/>
      <c r="H12" s="39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9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 t="e">
        <f>'01 R113429621 Rek'!E16</f>
        <v>#REF!</v>
      </c>
      <c r="D15" s="61" t="str">
        <f>'01 R113429621 Rek'!A21</f>
        <v>Ztížené výrobní podmínky</v>
      </c>
      <c r="E15" s="62"/>
      <c r="F15" s="63"/>
      <c r="G15" s="60">
        <f>'01 R113429621 Rek'!I21</f>
        <v>0</v>
      </c>
    </row>
    <row r="16" spans="1:57" ht="15.95" customHeight="1" x14ac:dyDescent="0.2">
      <c r="A16" s="58" t="s">
        <v>30</v>
      </c>
      <c r="B16" s="59" t="s">
        <v>31</v>
      </c>
      <c r="C16" s="60" t="e">
        <f>'01 R113429621 Rek'!F16</f>
        <v>#REF!</v>
      </c>
      <c r="D16" s="13" t="str">
        <f>'01 R113429621 Rek'!A22</f>
        <v>Oborová přirážka</v>
      </c>
      <c r="E16" s="64"/>
      <c r="F16" s="65"/>
      <c r="G16" s="60">
        <f>'01 R113429621 Rek'!I22</f>
        <v>0</v>
      </c>
    </row>
    <row r="17" spans="1:7" ht="15.95" customHeight="1" x14ac:dyDescent="0.2">
      <c r="A17" s="58" t="s">
        <v>32</v>
      </c>
      <c r="B17" s="59" t="s">
        <v>33</v>
      </c>
      <c r="C17" s="60" t="e">
        <f>'01 R113429621 Rek'!H16</f>
        <v>#REF!</v>
      </c>
      <c r="D17" s="13" t="str">
        <f>'01 R113429621 Rek'!A23</f>
        <v>Přesun stavebních kapacit</v>
      </c>
      <c r="E17" s="64"/>
      <c r="F17" s="65"/>
      <c r="G17" s="60">
        <f>'01 R113429621 Rek'!I23</f>
        <v>0</v>
      </c>
    </row>
    <row r="18" spans="1:7" ht="15.95" customHeight="1" x14ac:dyDescent="0.2">
      <c r="A18" s="66" t="s">
        <v>34</v>
      </c>
      <c r="B18" s="67" t="s">
        <v>35</v>
      </c>
      <c r="C18" s="60" t="e">
        <f>'01 R113429621 Rek'!G16</f>
        <v>#REF!</v>
      </c>
      <c r="D18" s="13" t="str">
        <f>'01 R113429621 Rek'!A24</f>
        <v>Mimostaveništní doprava</v>
      </c>
      <c r="E18" s="64"/>
      <c r="F18" s="65"/>
      <c r="G18" s="60">
        <f>'01 R113429621 Rek'!I24</f>
        <v>0</v>
      </c>
    </row>
    <row r="19" spans="1:7" ht="15.95" customHeight="1" x14ac:dyDescent="0.2">
      <c r="A19" s="68" t="s">
        <v>36</v>
      </c>
      <c r="B19" s="59"/>
      <c r="C19" s="60" t="e">
        <f>SUM(C15:C18)</f>
        <v>#REF!</v>
      </c>
      <c r="D19" s="13" t="str">
        <f>'01 R113429621 Rek'!A25</f>
        <v>Zařízení staveniště</v>
      </c>
      <c r="E19" s="64"/>
      <c r="F19" s="65"/>
      <c r="G19" s="60">
        <f>'01 R113429621 Rek'!I25</f>
        <v>0</v>
      </c>
    </row>
    <row r="20" spans="1:7" ht="15.95" customHeight="1" x14ac:dyDescent="0.2">
      <c r="A20" s="68"/>
      <c r="B20" s="59"/>
      <c r="C20" s="60"/>
      <c r="D20" s="13" t="str">
        <f>'01 R113429621 Rek'!A26</f>
        <v>Provoz investora</v>
      </c>
      <c r="E20" s="64"/>
      <c r="F20" s="65"/>
      <c r="G20" s="60">
        <f>'01 R113429621 Rek'!I26</f>
        <v>0</v>
      </c>
    </row>
    <row r="21" spans="1:7" ht="15.95" customHeight="1" x14ac:dyDescent="0.2">
      <c r="A21" s="68" t="s">
        <v>8</v>
      </c>
      <c r="B21" s="59"/>
      <c r="C21" s="60" t="e">
        <f>'01 R113429621 Rek'!I16</f>
        <v>#REF!</v>
      </c>
      <c r="D21" s="13" t="str">
        <f>'01 R113429621 Rek'!A27</f>
        <v>Kompletační činnost (IČD)</v>
      </c>
      <c r="E21" s="64"/>
      <c r="F21" s="65"/>
      <c r="G21" s="60">
        <f>'01 R113429621 Rek'!I27</f>
        <v>0</v>
      </c>
    </row>
    <row r="22" spans="1:7" ht="15.95" customHeight="1" x14ac:dyDescent="0.2">
      <c r="A22" s="69" t="s">
        <v>37</v>
      </c>
      <c r="B22" s="39"/>
      <c r="C22" s="60" t="e">
        <f>C19+C21</f>
        <v>#REF!</v>
      </c>
      <c r="D22" s="13" t="s">
        <v>38</v>
      </c>
      <c r="E22" s="64"/>
      <c r="F22" s="65"/>
      <c r="G22" s="60">
        <f>G23-SUM(G15:G21)</f>
        <v>0</v>
      </c>
    </row>
    <row r="23" spans="1:7" ht="15.95" customHeight="1" thickBot="1" x14ac:dyDescent="0.25">
      <c r="A23" s="345" t="s">
        <v>39</v>
      </c>
      <c r="B23" s="346"/>
      <c r="C23" s="70" t="e">
        <f>C22+G23</f>
        <v>#REF!</v>
      </c>
      <c r="D23" s="71" t="s">
        <v>40</v>
      </c>
      <c r="E23" s="72"/>
      <c r="F23" s="73"/>
      <c r="G23" s="60">
        <f>'01 R113429621 Rek'!H29</f>
        <v>0</v>
      </c>
    </row>
    <row r="24" spans="1:7" x14ac:dyDescent="0.2">
      <c r="A24" s="74" t="s">
        <v>41</v>
      </c>
      <c r="B24" s="75"/>
      <c r="C24" s="76"/>
      <c r="D24" s="75" t="s">
        <v>42</v>
      </c>
      <c r="E24" s="75"/>
      <c r="F24" s="77" t="s">
        <v>43</v>
      </c>
      <c r="G24" s="78"/>
    </row>
    <row r="25" spans="1:7" x14ac:dyDescent="0.2">
      <c r="A25" s="69" t="s">
        <v>44</v>
      </c>
      <c r="B25" s="39"/>
      <c r="C25" s="79"/>
      <c r="D25" s="39" t="s">
        <v>44</v>
      </c>
      <c r="F25" s="80" t="s">
        <v>44</v>
      </c>
      <c r="G25" s="81"/>
    </row>
    <row r="26" spans="1:7" ht="37.5" customHeight="1" x14ac:dyDescent="0.2">
      <c r="A26" s="69" t="s">
        <v>45</v>
      </c>
      <c r="B26" s="82"/>
      <c r="C26" s="79"/>
      <c r="D26" s="39" t="s">
        <v>45</v>
      </c>
      <c r="F26" s="80" t="s">
        <v>45</v>
      </c>
      <c r="G26" s="81"/>
    </row>
    <row r="27" spans="1:7" x14ac:dyDescent="0.2">
      <c r="A27" s="69"/>
      <c r="B27" s="83"/>
      <c r="C27" s="79"/>
      <c r="D27" s="39"/>
      <c r="F27" s="80"/>
      <c r="G27" s="81"/>
    </row>
    <row r="28" spans="1:7" x14ac:dyDescent="0.2">
      <c r="A28" s="69" t="s">
        <v>46</v>
      </c>
      <c r="B28" s="39"/>
      <c r="C28" s="79"/>
      <c r="D28" s="80" t="s">
        <v>47</v>
      </c>
      <c r="E28" s="79"/>
      <c r="F28" s="84" t="s">
        <v>47</v>
      </c>
      <c r="G28" s="81"/>
    </row>
    <row r="29" spans="1:7" ht="69" customHeight="1" x14ac:dyDescent="0.2">
      <c r="A29" s="69"/>
      <c r="B29" s="39"/>
      <c r="C29" s="85"/>
      <c r="D29" s="86"/>
      <c r="E29" s="85"/>
      <c r="F29" s="39"/>
      <c r="G29" s="81"/>
    </row>
    <row r="30" spans="1:7" x14ac:dyDescent="0.2">
      <c r="A30" s="87" t="s">
        <v>2</v>
      </c>
      <c r="B30" s="88"/>
      <c r="C30" s="89">
        <v>20</v>
      </c>
      <c r="D30" s="88" t="s">
        <v>48</v>
      </c>
      <c r="E30" s="90"/>
      <c r="F30" s="351" t="e">
        <f>C23-F32</f>
        <v>#REF!</v>
      </c>
      <c r="G30" s="352"/>
    </row>
    <row r="31" spans="1:7" x14ac:dyDescent="0.2">
      <c r="A31" s="87" t="s">
        <v>49</v>
      </c>
      <c r="B31" s="88"/>
      <c r="C31" s="89">
        <f>C30</f>
        <v>20</v>
      </c>
      <c r="D31" s="88" t="s">
        <v>50</v>
      </c>
      <c r="E31" s="90"/>
      <c r="F31" s="351" t="e">
        <f>ROUND(PRODUCT(F30,C31/100),0)</f>
        <v>#REF!</v>
      </c>
      <c r="G31" s="352"/>
    </row>
    <row r="32" spans="1:7" x14ac:dyDescent="0.2">
      <c r="A32" s="87" t="s">
        <v>2</v>
      </c>
      <c r="B32" s="88"/>
      <c r="C32" s="89">
        <v>0</v>
      </c>
      <c r="D32" s="88" t="s">
        <v>50</v>
      </c>
      <c r="E32" s="90"/>
      <c r="F32" s="351">
        <v>0</v>
      </c>
      <c r="G32" s="352"/>
    </row>
    <row r="33" spans="1:8" x14ac:dyDescent="0.2">
      <c r="A33" s="87" t="s">
        <v>49</v>
      </c>
      <c r="B33" s="91"/>
      <c r="C33" s="92">
        <f>C32</f>
        <v>0</v>
      </c>
      <c r="D33" s="88" t="s">
        <v>50</v>
      </c>
      <c r="E33" s="65"/>
      <c r="F33" s="351">
        <f>ROUND(PRODUCT(F32,C33/100),0)</f>
        <v>0</v>
      </c>
      <c r="G33" s="352"/>
    </row>
    <row r="34" spans="1:8" s="96" customFormat="1" ht="19.5" customHeight="1" thickBot="1" x14ac:dyDescent="0.3">
      <c r="A34" s="93" t="s">
        <v>51</v>
      </c>
      <c r="B34" s="94"/>
      <c r="C34" s="94"/>
      <c r="D34" s="94"/>
      <c r="E34" s="95"/>
      <c r="F34" s="353" t="e">
        <f>ROUND(SUM(F30:F33),0)</f>
        <v>#REF!</v>
      </c>
      <c r="G34" s="354"/>
    </row>
    <row r="36" spans="1:8" x14ac:dyDescent="0.2">
      <c r="A36" s="2" t="s">
        <v>52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355"/>
      <c r="C37" s="355"/>
      <c r="D37" s="355"/>
      <c r="E37" s="355"/>
      <c r="F37" s="355"/>
      <c r="G37" s="355"/>
      <c r="H37" s="1" t="s">
        <v>0</v>
      </c>
    </row>
    <row r="38" spans="1:8" ht="12.75" customHeight="1" x14ac:dyDescent="0.2">
      <c r="A38" s="97"/>
      <c r="B38" s="355"/>
      <c r="C38" s="355"/>
      <c r="D38" s="355"/>
      <c r="E38" s="355"/>
      <c r="F38" s="355"/>
      <c r="G38" s="355"/>
      <c r="H38" s="1" t="s">
        <v>0</v>
      </c>
    </row>
    <row r="39" spans="1:8" x14ac:dyDescent="0.2">
      <c r="A39" s="97"/>
      <c r="B39" s="355"/>
      <c r="C39" s="355"/>
      <c r="D39" s="355"/>
      <c r="E39" s="355"/>
      <c r="F39" s="355"/>
      <c r="G39" s="355"/>
      <c r="H39" s="1" t="s">
        <v>0</v>
      </c>
    </row>
    <row r="40" spans="1:8" x14ac:dyDescent="0.2">
      <c r="A40" s="97"/>
      <c r="B40" s="355"/>
      <c r="C40" s="355"/>
      <c r="D40" s="355"/>
      <c r="E40" s="355"/>
      <c r="F40" s="355"/>
      <c r="G40" s="355"/>
      <c r="H40" s="1" t="s">
        <v>0</v>
      </c>
    </row>
    <row r="41" spans="1:8" x14ac:dyDescent="0.2">
      <c r="A41" s="97"/>
      <c r="B41" s="355"/>
      <c r="C41" s="355"/>
      <c r="D41" s="355"/>
      <c r="E41" s="355"/>
      <c r="F41" s="355"/>
      <c r="G41" s="355"/>
      <c r="H41" s="1" t="s">
        <v>0</v>
      </c>
    </row>
    <row r="42" spans="1:8" x14ac:dyDescent="0.2">
      <c r="A42" s="97"/>
      <c r="B42" s="355"/>
      <c r="C42" s="355"/>
      <c r="D42" s="355"/>
      <c r="E42" s="355"/>
      <c r="F42" s="355"/>
      <c r="G42" s="355"/>
      <c r="H42" s="1" t="s">
        <v>0</v>
      </c>
    </row>
    <row r="43" spans="1:8" x14ac:dyDescent="0.2">
      <c r="A43" s="97"/>
      <c r="B43" s="355"/>
      <c r="C43" s="355"/>
      <c r="D43" s="355"/>
      <c r="E43" s="355"/>
      <c r="F43" s="355"/>
      <c r="G43" s="355"/>
      <c r="H43" s="1" t="s">
        <v>0</v>
      </c>
    </row>
    <row r="44" spans="1:8" ht="12.75" customHeight="1" x14ac:dyDescent="0.2">
      <c r="A44" s="97"/>
      <c r="B44" s="355"/>
      <c r="C44" s="355"/>
      <c r="D44" s="355"/>
      <c r="E44" s="355"/>
      <c r="F44" s="355"/>
      <c r="G44" s="355"/>
      <c r="H44" s="1" t="s">
        <v>0</v>
      </c>
    </row>
    <row r="45" spans="1:8" ht="12.75" customHeight="1" x14ac:dyDescent="0.2">
      <c r="A45" s="97"/>
      <c r="B45" s="355"/>
      <c r="C45" s="355"/>
      <c r="D45" s="355"/>
      <c r="E45" s="355"/>
      <c r="F45" s="355"/>
      <c r="G45" s="355"/>
      <c r="H45" s="1" t="s">
        <v>0</v>
      </c>
    </row>
    <row r="46" spans="1:8" x14ac:dyDescent="0.2">
      <c r="B46" s="350"/>
      <c r="C46" s="350"/>
      <c r="D46" s="350"/>
      <c r="E46" s="350"/>
      <c r="F46" s="350"/>
      <c r="G46" s="350"/>
    </row>
    <row r="47" spans="1:8" x14ac:dyDescent="0.2">
      <c r="B47" s="350"/>
      <c r="C47" s="350"/>
      <c r="D47" s="350"/>
      <c r="E47" s="350"/>
      <c r="F47" s="350"/>
      <c r="G47" s="350"/>
    </row>
    <row r="48" spans="1:8" x14ac:dyDescent="0.2">
      <c r="B48" s="350"/>
      <c r="C48" s="350"/>
      <c r="D48" s="350"/>
      <c r="E48" s="350"/>
      <c r="F48" s="350"/>
      <c r="G48" s="350"/>
    </row>
    <row r="49" spans="2:7" x14ac:dyDescent="0.2">
      <c r="B49" s="350"/>
      <c r="C49" s="350"/>
      <c r="D49" s="350"/>
      <c r="E49" s="350"/>
      <c r="F49" s="350"/>
      <c r="G49" s="350"/>
    </row>
    <row r="50" spans="2:7" x14ac:dyDescent="0.2">
      <c r="B50" s="350"/>
      <c r="C50" s="350"/>
      <c r="D50" s="350"/>
      <c r="E50" s="350"/>
      <c r="F50" s="350"/>
      <c r="G50" s="350"/>
    </row>
    <row r="51" spans="2:7" x14ac:dyDescent="0.2">
      <c r="B51" s="350"/>
      <c r="C51" s="350"/>
      <c r="D51" s="350"/>
      <c r="E51" s="350"/>
      <c r="F51" s="350"/>
      <c r="G51" s="35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BE51"/>
  <sheetViews>
    <sheetView topLeftCell="A28" zoomScaleNormal="100" workbookViewId="0">
      <selection sqref="A1:B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9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10</v>
      </c>
      <c r="B2" s="9"/>
      <c r="C2" s="10" t="s">
        <v>130</v>
      </c>
      <c r="D2" s="10" t="s">
        <v>131</v>
      </c>
      <c r="E2" s="9"/>
      <c r="F2" s="11" t="s">
        <v>11</v>
      </c>
      <c r="G2" s="12"/>
    </row>
    <row r="3" spans="1:57" ht="3" hidden="1" customHeight="1" x14ac:dyDescent="0.2">
      <c r="A3" s="13"/>
      <c r="B3" s="14"/>
      <c r="C3" s="15"/>
      <c r="D3" s="15"/>
      <c r="E3" s="14"/>
      <c r="F3" s="16"/>
      <c r="G3" s="17"/>
    </row>
    <row r="4" spans="1:57" ht="12" customHeight="1" x14ac:dyDescent="0.2">
      <c r="A4" s="18" t="s">
        <v>12</v>
      </c>
      <c r="B4" s="14"/>
      <c r="C4" s="15"/>
      <c r="D4" s="15"/>
      <c r="E4" s="14"/>
      <c r="F4" s="16" t="s">
        <v>13</v>
      </c>
      <c r="G4" s="19"/>
    </row>
    <row r="5" spans="1:57" ht="12.95" customHeight="1" x14ac:dyDescent="0.2">
      <c r="A5" s="20" t="s">
        <v>81</v>
      </c>
      <c r="B5" s="21"/>
      <c r="C5" s="22" t="s">
        <v>82</v>
      </c>
      <c r="D5" s="23"/>
      <c r="E5" s="24"/>
      <c r="F5" s="16" t="s">
        <v>14</v>
      </c>
      <c r="G5" s="17"/>
    </row>
    <row r="6" spans="1:57" ht="12.95" customHeight="1" x14ac:dyDescent="0.2">
      <c r="A6" s="18" t="s">
        <v>15</v>
      </c>
      <c r="B6" s="14"/>
      <c r="C6" s="15"/>
      <c r="D6" s="15"/>
      <c r="E6" s="14"/>
      <c r="F6" s="25" t="s">
        <v>16</v>
      </c>
      <c r="G6" s="26">
        <v>0</v>
      </c>
      <c r="O6" s="27"/>
    </row>
    <row r="7" spans="1:57" ht="12.95" customHeight="1" x14ac:dyDescent="0.2">
      <c r="A7" s="28" t="s">
        <v>78</v>
      </c>
      <c r="B7" s="29"/>
      <c r="C7" s="30" t="s">
        <v>79</v>
      </c>
      <c r="D7" s="31"/>
      <c r="E7" s="31"/>
      <c r="F7" s="32" t="s">
        <v>17</v>
      </c>
      <c r="G7" s="26">
        <f>IF(G6=0,,ROUND((F30+F32)/G6,1))</f>
        <v>0</v>
      </c>
    </row>
    <row r="8" spans="1:57" x14ac:dyDescent="0.2">
      <c r="A8" s="33" t="s">
        <v>18</v>
      </c>
      <c r="B8" s="16"/>
      <c r="C8" s="347"/>
      <c r="D8" s="347"/>
      <c r="E8" s="348"/>
      <c r="F8" s="34" t="s">
        <v>19</v>
      </c>
      <c r="G8" s="35"/>
      <c r="H8" s="36"/>
      <c r="I8" s="37"/>
    </row>
    <row r="9" spans="1:57" x14ac:dyDescent="0.2">
      <c r="A9" s="33" t="s">
        <v>20</v>
      </c>
      <c r="B9" s="16"/>
      <c r="C9" s="347"/>
      <c r="D9" s="347"/>
      <c r="E9" s="348"/>
      <c r="F9" s="16"/>
      <c r="G9" s="38"/>
      <c r="H9" s="39"/>
    </row>
    <row r="10" spans="1:57" x14ac:dyDescent="0.2">
      <c r="A10" s="33" t="s">
        <v>21</v>
      </c>
      <c r="B10" s="16"/>
      <c r="C10" s="347"/>
      <c r="D10" s="347"/>
      <c r="E10" s="347"/>
      <c r="F10" s="40"/>
      <c r="G10" s="41"/>
      <c r="H10" s="42"/>
    </row>
    <row r="11" spans="1:57" ht="13.5" customHeight="1" x14ac:dyDescent="0.2">
      <c r="A11" s="33" t="s">
        <v>22</v>
      </c>
      <c r="B11" s="16"/>
      <c r="C11" s="347" t="s">
        <v>121</v>
      </c>
      <c r="D11" s="347"/>
      <c r="E11" s="347"/>
      <c r="F11" s="43" t="s">
        <v>23</v>
      </c>
      <c r="G11" s="44"/>
      <c r="H11" s="39"/>
      <c r="BA11" s="45"/>
      <c r="BB11" s="45"/>
      <c r="BC11" s="45"/>
      <c r="BD11" s="45"/>
      <c r="BE11" s="45"/>
    </row>
    <row r="12" spans="1:57" ht="12.75" customHeight="1" x14ac:dyDescent="0.2">
      <c r="A12" s="46" t="s">
        <v>24</v>
      </c>
      <c r="B12" s="14"/>
      <c r="C12" s="349"/>
      <c r="D12" s="349"/>
      <c r="E12" s="349"/>
      <c r="F12" s="47" t="s">
        <v>25</v>
      </c>
      <c r="G12" s="48"/>
      <c r="H12" s="39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9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 t="e">
        <f>'01 R113429625 Rek'!E12</f>
        <v>#REF!</v>
      </c>
      <c r="D15" s="61" t="str">
        <f>'01 R113429625 Rek'!A17</f>
        <v>Ztížené výrobní podmínky</v>
      </c>
      <c r="E15" s="62"/>
      <c r="F15" s="63"/>
      <c r="G15" s="60">
        <f>'01 R113429625 Rek'!I17</f>
        <v>0</v>
      </c>
    </row>
    <row r="16" spans="1:57" ht="15.95" customHeight="1" x14ac:dyDescent="0.2">
      <c r="A16" s="58" t="s">
        <v>30</v>
      </c>
      <c r="B16" s="59" t="s">
        <v>31</v>
      </c>
      <c r="C16" s="60" t="e">
        <f>'01 R113429625 Rek'!F12</f>
        <v>#REF!</v>
      </c>
      <c r="D16" s="13" t="str">
        <f>'01 R113429625 Rek'!A18</f>
        <v>Oborová přirážka</v>
      </c>
      <c r="E16" s="64"/>
      <c r="F16" s="65"/>
      <c r="G16" s="60">
        <f>'01 R113429625 Rek'!I18</f>
        <v>0</v>
      </c>
    </row>
    <row r="17" spans="1:7" ht="15.95" customHeight="1" x14ac:dyDescent="0.2">
      <c r="A17" s="58" t="s">
        <v>32</v>
      </c>
      <c r="B17" s="59" t="s">
        <v>33</v>
      </c>
      <c r="C17" s="60" t="e">
        <f>'01 R113429625 Rek'!H12</f>
        <v>#REF!</v>
      </c>
      <c r="D17" s="13" t="str">
        <f>'01 R113429625 Rek'!A19</f>
        <v>Přesun stavebních kapacit</v>
      </c>
      <c r="E17" s="64"/>
      <c r="F17" s="65"/>
      <c r="G17" s="60">
        <f>'01 R113429625 Rek'!I19</f>
        <v>0</v>
      </c>
    </row>
    <row r="18" spans="1:7" ht="15.95" customHeight="1" x14ac:dyDescent="0.2">
      <c r="A18" s="66" t="s">
        <v>34</v>
      </c>
      <c r="B18" s="67" t="s">
        <v>35</v>
      </c>
      <c r="C18" s="60" t="e">
        <f>'01 R113429625 Rek'!G12</f>
        <v>#REF!</v>
      </c>
      <c r="D18" s="13" t="str">
        <f>'01 R113429625 Rek'!A20</f>
        <v>Mimostaveništní doprava</v>
      </c>
      <c r="E18" s="64"/>
      <c r="F18" s="65"/>
      <c r="G18" s="60">
        <f>'01 R113429625 Rek'!I20</f>
        <v>0</v>
      </c>
    </row>
    <row r="19" spans="1:7" ht="15.95" customHeight="1" x14ac:dyDescent="0.2">
      <c r="A19" s="68" t="s">
        <v>36</v>
      </c>
      <c r="B19" s="59"/>
      <c r="C19" s="60" t="e">
        <f>SUM(C15:C18)</f>
        <v>#REF!</v>
      </c>
      <c r="D19" s="13" t="str">
        <f>'01 R113429625 Rek'!A21</f>
        <v>Zařízení staveniště</v>
      </c>
      <c r="E19" s="64"/>
      <c r="F19" s="65"/>
      <c r="G19" s="60">
        <f>'01 R113429625 Rek'!I21</f>
        <v>0</v>
      </c>
    </row>
    <row r="20" spans="1:7" ht="15.95" customHeight="1" x14ac:dyDescent="0.2">
      <c r="A20" s="68"/>
      <c r="B20" s="59"/>
      <c r="C20" s="60"/>
      <c r="D20" s="13" t="str">
        <f>'01 R113429625 Rek'!A22</f>
        <v>Provoz investora</v>
      </c>
      <c r="E20" s="64"/>
      <c r="F20" s="65"/>
      <c r="G20" s="60">
        <f>'01 R113429625 Rek'!I22</f>
        <v>0</v>
      </c>
    </row>
    <row r="21" spans="1:7" ht="15.95" customHeight="1" x14ac:dyDescent="0.2">
      <c r="A21" s="68" t="s">
        <v>8</v>
      </c>
      <c r="B21" s="59"/>
      <c r="C21" s="60" t="e">
        <f>'01 R113429625 Rek'!I12</f>
        <v>#REF!</v>
      </c>
      <c r="D21" s="13" t="str">
        <f>'01 R113429625 Rek'!A23</f>
        <v>Kompletační činnost (IČD)</v>
      </c>
      <c r="E21" s="64"/>
      <c r="F21" s="65"/>
      <c r="G21" s="60">
        <f>'01 R113429625 Rek'!I23</f>
        <v>0</v>
      </c>
    </row>
    <row r="22" spans="1:7" ht="15.95" customHeight="1" x14ac:dyDescent="0.2">
      <c r="A22" s="69" t="s">
        <v>37</v>
      </c>
      <c r="B22" s="39"/>
      <c r="C22" s="60" t="e">
        <f>C19+C21</f>
        <v>#REF!</v>
      </c>
      <c r="D22" s="13" t="s">
        <v>38</v>
      </c>
      <c r="E22" s="64"/>
      <c r="F22" s="65"/>
      <c r="G22" s="60">
        <f>G23-SUM(G15:G21)</f>
        <v>0</v>
      </c>
    </row>
    <row r="23" spans="1:7" ht="15.95" customHeight="1" thickBot="1" x14ac:dyDescent="0.25">
      <c r="A23" s="345" t="s">
        <v>39</v>
      </c>
      <c r="B23" s="346"/>
      <c r="C23" s="70" t="e">
        <f>C22+G23</f>
        <v>#REF!</v>
      </c>
      <c r="D23" s="71" t="s">
        <v>40</v>
      </c>
      <c r="E23" s="72"/>
      <c r="F23" s="73"/>
      <c r="G23" s="60">
        <f>'01 R113429625 Rek'!H25</f>
        <v>0</v>
      </c>
    </row>
    <row r="24" spans="1:7" x14ac:dyDescent="0.2">
      <c r="A24" s="74" t="s">
        <v>41</v>
      </c>
      <c r="B24" s="75"/>
      <c r="C24" s="76"/>
      <c r="D24" s="75" t="s">
        <v>42</v>
      </c>
      <c r="E24" s="75"/>
      <c r="F24" s="77" t="s">
        <v>43</v>
      </c>
      <c r="G24" s="78"/>
    </row>
    <row r="25" spans="1:7" x14ac:dyDescent="0.2">
      <c r="A25" s="69" t="s">
        <v>44</v>
      </c>
      <c r="B25" s="39"/>
      <c r="C25" s="79"/>
      <c r="D25" s="39" t="s">
        <v>44</v>
      </c>
      <c r="F25" s="80" t="s">
        <v>44</v>
      </c>
      <c r="G25" s="81"/>
    </row>
    <row r="26" spans="1:7" ht="37.5" customHeight="1" x14ac:dyDescent="0.2">
      <c r="A26" s="69" t="s">
        <v>45</v>
      </c>
      <c r="B26" s="82"/>
      <c r="C26" s="79"/>
      <c r="D26" s="39" t="s">
        <v>45</v>
      </c>
      <c r="F26" s="80" t="s">
        <v>45</v>
      </c>
      <c r="G26" s="81"/>
    </row>
    <row r="27" spans="1:7" x14ac:dyDescent="0.2">
      <c r="A27" s="69"/>
      <c r="B27" s="83"/>
      <c r="C27" s="79"/>
      <c r="D27" s="39"/>
      <c r="F27" s="80"/>
      <c r="G27" s="81"/>
    </row>
    <row r="28" spans="1:7" x14ac:dyDescent="0.2">
      <c r="A28" s="69" t="s">
        <v>46</v>
      </c>
      <c r="B28" s="39"/>
      <c r="C28" s="79"/>
      <c r="D28" s="80" t="s">
        <v>47</v>
      </c>
      <c r="E28" s="79"/>
      <c r="F28" s="84" t="s">
        <v>47</v>
      </c>
      <c r="G28" s="81"/>
    </row>
    <row r="29" spans="1:7" ht="69" customHeight="1" x14ac:dyDescent="0.2">
      <c r="A29" s="69"/>
      <c r="B29" s="39"/>
      <c r="C29" s="85"/>
      <c r="D29" s="86"/>
      <c r="E29" s="85"/>
      <c r="F29" s="39"/>
      <c r="G29" s="81"/>
    </row>
    <row r="30" spans="1:7" x14ac:dyDescent="0.2">
      <c r="A30" s="87" t="s">
        <v>2</v>
      </c>
      <c r="B30" s="88"/>
      <c r="C30" s="89">
        <v>20</v>
      </c>
      <c r="D30" s="88" t="s">
        <v>48</v>
      </c>
      <c r="E30" s="90"/>
      <c r="F30" s="351" t="e">
        <f>C23-F32</f>
        <v>#REF!</v>
      </c>
      <c r="G30" s="352"/>
    </row>
    <row r="31" spans="1:7" x14ac:dyDescent="0.2">
      <c r="A31" s="87" t="s">
        <v>49</v>
      </c>
      <c r="B31" s="88"/>
      <c r="C31" s="89">
        <f>C30</f>
        <v>20</v>
      </c>
      <c r="D31" s="88" t="s">
        <v>50</v>
      </c>
      <c r="E31" s="90"/>
      <c r="F31" s="351" t="e">
        <f>ROUND(PRODUCT(F30,C31/100),0)</f>
        <v>#REF!</v>
      </c>
      <c r="G31" s="352"/>
    </row>
    <row r="32" spans="1:7" x14ac:dyDescent="0.2">
      <c r="A32" s="87" t="s">
        <v>2</v>
      </c>
      <c r="B32" s="88"/>
      <c r="C32" s="89">
        <v>0</v>
      </c>
      <c r="D32" s="88" t="s">
        <v>50</v>
      </c>
      <c r="E32" s="90"/>
      <c r="F32" s="351">
        <v>0</v>
      </c>
      <c r="G32" s="352"/>
    </row>
    <row r="33" spans="1:8" x14ac:dyDescent="0.2">
      <c r="A33" s="87" t="s">
        <v>49</v>
      </c>
      <c r="B33" s="91"/>
      <c r="C33" s="92">
        <f>C32</f>
        <v>0</v>
      </c>
      <c r="D33" s="88" t="s">
        <v>50</v>
      </c>
      <c r="E33" s="65"/>
      <c r="F33" s="351">
        <f>ROUND(PRODUCT(F32,C33/100),0)</f>
        <v>0</v>
      </c>
      <c r="G33" s="352"/>
    </row>
    <row r="34" spans="1:8" s="96" customFormat="1" ht="19.5" customHeight="1" thickBot="1" x14ac:dyDescent="0.3">
      <c r="A34" s="93" t="s">
        <v>51</v>
      </c>
      <c r="B34" s="94"/>
      <c r="C34" s="94"/>
      <c r="D34" s="94"/>
      <c r="E34" s="95"/>
      <c r="F34" s="353" t="e">
        <f>ROUND(SUM(F30:F33),0)</f>
        <v>#REF!</v>
      </c>
      <c r="G34" s="354"/>
    </row>
    <row r="36" spans="1:8" x14ac:dyDescent="0.2">
      <c r="A36" s="2" t="s">
        <v>52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355"/>
      <c r="C37" s="355"/>
      <c r="D37" s="355"/>
      <c r="E37" s="355"/>
      <c r="F37" s="355"/>
      <c r="G37" s="355"/>
      <c r="H37" s="1" t="s">
        <v>0</v>
      </c>
    </row>
    <row r="38" spans="1:8" ht="12.75" customHeight="1" x14ac:dyDescent="0.2">
      <c r="A38" s="97"/>
      <c r="B38" s="355"/>
      <c r="C38" s="355"/>
      <c r="D38" s="355"/>
      <c r="E38" s="355"/>
      <c r="F38" s="355"/>
      <c r="G38" s="355"/>
      <c r="H38" s="1" t="s">
        <v>0</v>
      </c>
    </row>
    <row r="39" spans="1:8" x14ac:dyDescent="0.2">
      <c r="A39" s="97"/>
      <c r="B39" s="355"/>
      <c r="C39" s="355"/>
      <c r="D39" s="355"/>
      <c r="E39" s="355"/>
      <c r="F39" s="355"/>
      <c r="G39" s="355"/>
      <c r="H39" s="1" t="s">
        <v>0</v>
      </c>
    </row>
    <row r="40" spans="1:8" x14ac:dyDescent="0.2">
      <c r="A40" s="97"/>
      <c r="B40" s="355"/>
      <c r="C40" s="355"/>
      <c r="D40" s="355"/>
      <c r="E40" s="355"/>
      <c r="F40" s="355"/>
      <c r="G40" s="355"/>
      <c r="H40" s="1" t="s">
        <v>0</v>
      </c>
    </row>
    <row r="41" spans="1:8" x14ac:dyDescent="0.2">
      <c r="A41" s="97"/>
      <c r="B41" s="355"/>
      <c r="C41" s="355"/>
      <c r="D41" s="355"/>
      <c r="E41" s="355"/>
      <c r="F41" s="355"/>
      <c r="G41" s="355"/>
      <c r="H41" s="1" t="s">
        <v>0</v>
      </c>
    </row>
    <row r="42" spans="1:8" x14ac:dyDescent="0.2">
      <c r="A42" s="97"/>
      <c r="B42" s="355"/>
      <c r="C42" s="355"/>
      <c r="D42" s="355"/>
      <c r="E42" s="355"/>
      <c r="F42" s="355"/>
      <c r="G42" s="355"/>
      <c r="H42" s="1" t="s">
        <v>0</v>
      </c>
    </row>
    <row r="43" spans="1:8" x14ac:dyDescent="0.2">
      <c r="A43" s="97"/>
      <c r="B43" s="355"/>
      <c r="C43" s="355"/>
      <c r="D43" s="355"/>
      <c r="E43" s="355"/>
      <c r="F43" s="355"/>
      <c r="G43" s="355"/>
      <c r="H43" s="1" t="s">
        <v>0</v>
      </c>
    </row>
    <row r="44" spans="1:8" ht="12.75" customHeight="1" x14ac:dyDescent="0.2">
      <c r="A44" s="97"/>
      <c r="B44" s="355"/>
      <c r="C44" s="355"/>
      <c r="D44" s="355"/>
      <c r="E44" s="355"/>
      <c r="F44" s="355"/>
      <c r="G44" s="355"/>
      <c r="H44" s="1" t="s">
        <v>0</v>
      </c>
    </row>
    <row r="45" spans="1:8" ht="12.75" customHeight="1" x14ac:dyDescent="0.2">
      <c r="A45" s="97"/>
      <c r="B45" s="355"/>
      <c r="C45" s="355"/>
      <c r="D45" s="355"/>
      <c r="E45" s="355"/>
      <c r="F45" s="355"/>
      <c r="G45" s="355"/>
      <c r="H45" s="1" t="s">
        <v>0</v>
      </c>
    </row>
    <row r="46" spans="1:8" x14ac:dyDescent="0.2">
      <c r="B46" s="350"/>
      <c r="C46" s="350"/>
      <c r="D46" s="350"/>
      <c r="E46" s="350"/>
      <c r="F46" s="350"/>
      <c r="G46" s="350"/>
    </row>
    <row r="47" spans="1:8" x14ac:dyDescent="0.2">
      <c r="B47" s="350"/>
      <c r="C47" s="350"/>
      <c r="D47" s="350"/>
      <c r="E47" s="350"/>
      <c r="F47" s="350"/>
      <c r="G47" s="350"/>
    </row>
    <row r="48" spans="1:8" x14ac:dyDescent="0.2">
      <c r="B48" s="350"/>
      <c r="C48" s="350"/>
      <c r="D48" s="350"/>
      <c r="E48" s="350"/>
      <c r="F48" s="350"/>
      <c r="G48" s="350"/>
    </row>
    <row r="49" spans="2:7" x14ac:dyDescent="0.2">
      <c r="B49" s="350"/>
      <c r="C49" s="350"/>
      <c r="D49" s="350"/>
      <c r="E49" s="350"/>
      <c r="F49" s="350"/>
      <c r="G49" s="350"/>
    </row>
    <row r="50" spans="2:7" x14ac:dyDescent="0.2">
      <c r="B50" s="350"/>
      <c r="C50" s="350"/>
      <c r="D50" s="350"/>
      <c r="E50" s="350"/>
      <c r="F50" s="350"/>
      <c r="G50" s="350"/>
    </row>
    <row r="51" spans="2:7" x14ac:dyDescent="0.2">
      <c r="B51" s="350"/>
      <c r="C51" s="350"/>
      <c r="D51" s="350"/>
      <c r="E51" s="350"/>
      <c r="F51" s="350"/>
      <c r="G51" s="35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BE76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56" t="s">
        <v>1</v>
      </c>
      <c r="B1" s="357"/>
      <c r="C1" s="98" t="s">
        <v>80</v>
      </c>
      <c r="D1" s="99"/>
      <c r="E1" s="100"/>
      <c r="F1" s="99"/>
      <c r="G1" s="101" t="s">
        <v>53</v>
      </c>
      <c r="H1" s="102" t="s">
        <v>130</v>
      </c>
      <c r="I1" s="103"/>
    </row>
    <row r="2" spans="1:57" ht="13.5" thickBot="1" x14ac:dyDescent="0.25">
      <c r="A2" s="358" t="s">
        <v>54</v>
      </c>
      <c r="B2" s="359"/>
      <c r="C2" s="193">
        <v>40603</v>
      </c>
      <c r="D2" s="104"/>
      <c r="E2" s="105"/>
      <c r="F2" s="104"/>
      <c r="G2" s="360" t="s">
        <v>131</v>
      </c>
      <c r="H2" s="361"/>
      <c r="I2" s="362"/>
    </row>
    <row r="3" spans="1:57" ht="13.5" thickTop="1" x14ac:dyDescent="0.2">
      <c r="F3" s="39"/>
    </row>
    <row r="4" spans="1:57" ht="19.5" customHeight="1" x14ac:dyDescent="0.25">
      <c r="A4" s="106" t="s">
        <v>55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/>
    <row r="6" spans="1:57" s="39" customFormat="1" ht="13.5" thickBot="1" x14ac:dyDescent="0.25">
      <c r="A6" s="109"/>
      <c r="B6" s="110" t="s">
        <v>56</v>
      </c>
      <c r="C6" s="110"/>
      <c r="D6" s="111"/>
      <c r="E6" s="112" t="s">
        <v>4</v>
      </c>
      <c r="F6" s="113" t="s">
        <v>5</v>
      </c>
      <c r="G6" s="113" t="s">
        <v>6</v>
      </c>
      <c r="H6" s="113" t="s">
        <v>7</v>
      </c>
      <c r="I6" s="114" t="s">
        <v>8</v>
      </c>
    </row>
    <row r="7" spans="1:57" s="39" customFormat="1" x14ac:dyDescent="0.2">
      <c r="A7" s="194" t="e">
        <f>#REF!</f>
        <v>#REF!</v>
      </c>
      <c r="B7" s="5" t="e">
        <f>#REF!</f>
        <v>#REF!</v>
      </c>
      <c r="D7" s="115"/>
      <c r="E7" s="195" t="e">
        <f>#REF!</f>
        <v>#REF!</v>
      </c>
      <c r="F7" s="196" t="e">
        <f>#REF!</f>
        <v>#REF!</v>
      </c>
      <c r="G7" s="196" t="e">
        <f>#REF!</f>
        <v>#REF!</v>
      </c>
      <c r="H7" s="196" t="e">
        <f>#REF!</f>
        <v>#REF!</v>
      </c>
      <c r="I7" s="197" t="e">
        <f>#REF!</f>
        <v>#REF!</v>
      </c>
    </row>
    <row r="8" spans="1:57" s="39" customFormat="1" x14ac:dyDescent="0.2">
      <c r="A8" s="194" t="e">
        <f>#REF!</f>
        <v>#REF!</v>
      </c>
      <c r="B8" s="5" t="e">
        <f>#REF!</f>
        <v>#REF!</v>
      </c>
      <c r="D8" s="115"/>
      <c r="E8" s="195" t="e">
        <f>#REF!</f>
        <v>#REF!</v>
      </c>
      <c r="F8" s="196" t="e">
        <f>#REF!</f>
        <v>#REF!</v>
      </c>
      <c r="G8" s="196" t="e">
        <f>#REF!</f>
        <v>#REF!</v>
      </c>
      <c r="H8" s="196" t="e">
        <f>#REF!</f>
        <v>#REF!</v>
      </c>
      <c r="I8" s="197" t="e">
        <f>#REF!</f>
        <v>#REF!</v>
      </c>
    </row>
    <row r="9" spans="1:57" s="39" customFormat="1" x14ac:dyDescent="0.2">
      <c r="A9" s="194" t="e">
        <f>#REF!</f>
        <v>#REF!</v>
      </c>
      <c r="B9" s="5" t="e">
        <f>#REF!</f>
        <v>#REF!</v>
      </c>
      <c r="D9" s="115"/>
      <c r="E9" s="195" t="e">
        <f>#REF!</f>
        <v>#REF!</v>
      </c>
      <c r="F9" s="196" t="e">
        <f>#REF!</f>
        <v>#REF!</v>
      </c>
      <c r="G9" s="196" t="e">
        <f>#REF!</f>
        <v>#REF!</v>
      </c>
      <c r="H9" s="196" t="e">
        <f>#REF!</f>
        <v>#REF!</v>
      </c>
      <c r="I9" s="197" t="e">
        <f>#REF!</f>
        <v>#REF!</v>
      </c>
    </row>
    <row r="10" spans="1:57" s="39" customFormat="1" x14ac:dyDescent="0.2">
      <c r="A10" s="194" t="e">
        <f>#REF!</f>
        <v>#REF!</v>
      </c>
      <c r="B10" s="5" t="e">
        <f>#REF!</f>
        <v>#REF!</v>
      </c>
      <c r="D10" s="115"/>
      <c r="E10" s="195" t="e">
        <f>#REF!</f>
        <v>#REF!</v>
      </c>
      <c r="F10" s="196" t="e">
        <f>#REF!</f>
        <v>#REF!</v>
      </c>
      <c r="G10" s="196" t="e">
        <f>#REF!</f>
        <v>#REF!</v>
      </c>
      <c r="H10" s="196" t="e">
        <f>#REF!</f>
        <v>#REF!</v>
      </c>
      <c r="I10" s="197" t="e">
        <f>#REF!</f>
        <v>#REF!</v>
      </c>
    </row>
    <row r="11" spans="1:57" s="39" customFormat="1" ht="13.5" thickBot="1" x14ac:dyDescent="0.25">
      <c r="A11" s="194" t="e">
        <f>#REF!</f>
        <v>#REF!</v>
      </c>
      <c r="B11" s="5" t="e">
        <f>#REF!</f>
        <v>#REF!</v>
      </c>
      <c r="D11" s="115"/>
      <c r="E11" s="195" t="e">
        <f>#REF!</f>
        <v>#REF!</v>
      </c>
      <c r="F11" s="196" t="e">
        <f>#REF!</f>
        <v>#REF!</v>
      </c>
      <c r="G11" s="196" t="e">
        <f>#REF!</f>
        <v>#REF!</v>
      </c>
      <c r="H11" s="196" t="e">
        <f>#REF!</f>
        <v>#REF!</v>
      </c>
      <c r="I11" s="197" t="e">
        <f>#REF!</f>
        <v>#REF!</v>
      </c>
    </row>
    <row r="12" spans="1:57" s="3" customFormat="1" ht="13.5" thickBot="1" x14ac:dyDescent="0.25">
      <c r="A12" s="116"/>
      <c r="B12" s="117" t="s">
        <v>57</v>
      </c>
      <c r="C12" s="117"/>
      <c r="D12" s="118"/>
      <c r="E12" s="119" t="e">
        <f>SUM(E7:E11)</f>
        <v>#REF!</v>
      </c>
      <c r="F12" s="120" t="e">
        <f>SUM(F7:F11)</f>
        <v>#REF!</v>
      </c>
      <c r="G12" s="120" t="e">
        <f>SUM(G7:G11)</f>
        <v>#REF!</v>
      </c>
      <c r="H12" s="120" t="e">
        <f>SUM(H7:H11)</f>
        <v>#REF!</v>
      </c>
      <c r="I12" s="121" t="e">
        <f>SUM(I7:I11)</f>
        <v>#REF!</v>
      </c>
    </row>
    <row r="13" spans="1:57" x14ac:dyDescent="0.2">
      <c r="A13" s="39"/>
      <c r="B13" s="39"/>
      <c r="C13" s="39"/>
      <c r="D13" s="39"/>
      <c r="E13" s="39"/>
      <c r="F13" s="39"/>
      <c r="G13" s="39"/>
      <c r="H13" s="39"/>
      <c r="I13" s="39"/>
    </row>
    <row r="14" spans="1:57" ht="19.5" customHeight="1" x14ac:dyDescent="0.25">
      <c r="A14" s="107" t="s">
        <v>58</v>
      </c>
      <c r="B14" s="107"/>
      <c r="C14" s="107"/>
      <c r="D14" s="107"/>
      <c r="E14" s="107"/>
      <c r="F14" s="107"/>
      <c r="G14" s="122"/>
      <c r="H14" s="107"/>
      <c r="I14" s="107"/>
      <c r="BA14" s="45"/>
      <c r="BB14" s="45"/>
      <c r="BC14" s="45"/>
      <c r="BD14" s="45"/>
      <c r="BE14" s="45"/>
    </row>
    <row r="15" spans="1:57" ht="13.5" thickBot="1" x14ac:dyDescent="0.25"/>
    <row r="16" spans="1:57" x14ac:dyDescent="0.2">
      <c r="A16" s="74" t="s">
        <v>59</v>
      </c>
      <c r="B16" s="75"/>
      <c r="C16" s="75"/>
      <c r="D16" s="123"/>
      <c r="E16" s="124" t="s">
        <v>60</v>
      </c>
      <c r="F16" s="125" t="s">
        <v>3</v>
      </c>
      <c r="G16" s="126" t="s">
        <v>61</v>
      </c>
      <c r="H16" s="127"/>
      <c r="I16" s="128" t="s">
        <v>60</v>
      </c>
    </row>
    <row r="17" spans="1:53" x14ac:dyDescent="0.2">
      <c r="A17" s="68" t="s">
        <v>113</v>
      </c>
      <c r="B17" s="59"/>
      <c r="C17" s="59"/>
      <c r="D17" s="129"/>
      <c r="E17" s="130">
        <v>0</v>
      </c>
      <c r="F17" s="131">
        <v>0</v>
      </c>
      <c r="G17" s="132">
        <v>0</v>
      </c>
      <c r="H17" s="133"/>
      <c r="I17" s="134">
        <f t="shared" ref="I17:I24" si="0">E17+F17*G17/100</f>
        <v>0</v>
      </c>
      <c r="BA17" s="1">
        <v>0</v>
      </c>
    </row>
    <row r="18" spans="1:53" x14ac:dyDescent="0.2">
      <c r="A18" s="68" t="s">
        <v>114</v>
      </c>
      <c r="B18" s="59"/>
      <c r="C18" s="59"/>
      <c r="D18" s="129"/>
      <c r="E18" s="130">
        <v>0</v>
      </c>
      <c r="F18" s="131">
        <v>0</v>
      </c>
      <c r="G18" s="132">
        <v>0</v>
      </c>
      <c r="H18" s="133"/>
      <c r="I18" s="134">
        <f t="shared" si="0"/>
        <v>0</v>
      </c>
      <c r="BA18" s="1">
        <v>0</v>
      </c>
    </row>
    <row r="19" spans="1:53" x14ac:dyDescent="0.2">
      <c r="A19" s="68" t="s">
        <v>115</v>
      </c>
      <c r="B19" s="59"/>
      <c r="C19" s="59"/>
      <c r="D19" s="129"/>
      <c r="E19" s="130">
        <v>0</v>
      </c>
      <c r="F19" s="131">
        <v>0</v>
      </c>
      <c r="G19" s="132">
        <v>0</v>
      </c>
      <c r="H19" s="133"/>
      <c r="I19" s="134">
        <f t="shared" si="0"/>
        <v>0</v>
      </c>
      <c r="BA19" s="1">
        <v>0</v>
      </c>
    </row>
    <row r="20" spans="1:53" x14ac:dyDescent="0.2">
      <c r="A20" s="68" t="s">
        <v>116</v>
      </c>
      <c r="B20" s="59"/>
      <c r="C20" s="59"/>
      <c r="D20" s="129"/>
      <c r="E20" s="130">
        <v>0</v>
      </c>
      <c r="F20" s="131">
        <v>0</v>
      </c>
      <c r="G20" s="132">
        <v>0</v>
      </c>
      <c r="H20" s="133"/>
      <c r="I20" s="134">
        <f t="shared" si="0"/>
        <v>0</v>
      </c>
      <c r="BA20" s="1">
        <v>0</v>
      </c>
    </row>
    <row r="21" spans="1:53" x14ac:dyDescent="0.2">
      <c r="A21" s="68" t="s">
        <v>117</v>
      </c>
      <c r="B21" s="59"/>
      <c r="C21" s="59"/>
      <c r="D21" s="129"/>
      <c r="E21" s="130">
        <v>0</v>
      </c>
      <c r="F21" s="131">
        <v>0</v>
      </c>
      <c r="G21" s="132">
        <v>6680.7999999999993</v>
      </c>
      <c r="H21" s="133"/>
      <c r="I21" s="134">
        <f t="shared" si="0"/>
        <v>0</v>
      </c>
      <c r="BA21" s="1">
        <v>1</v>
      </c>
    </row>
    <row r="22" spans="1:53" x14ac:dyDescent="0.2">
      <c r="A22" s="68" t="s">
        <v>118</v>
      </c>
      <c r="B22" s="59"/>
      <c r="C22" s="59"/>
      <c r="D22" s="129"/>
      <c r="E22" s="130">
        <v>0</v>
      </c>
      <c r="F22" s="131">
        <v>0</v>
      </c>
      <c r="G22" s="132">
        <v>6680.7999999999993</v>
      </c>
      <c r="H22" s="133"/>
      <c r="I22" s="134">
        <f t="shared" si="0"/>
        <v>0</v>
      </c>
      <c r="BA22" s="1">
        <v>1</v>
      </c>
    </row>
    <row r="23" spans="1:53" x14ac:dyDescent="0.2">
      <c r="A23" s="68" t="s">
        <v>119</v>
      </c>
      <c r="B23" s="59"/>
      <c r="C23" s="59"/>
      <c r="D23" s="129"/>
      <c r="E23" s="130">
        <v>0</v>
      </c>
      <c r="F23" s="131">
        <v>0</v>
      </c>
      <c r="G23" s="132">
        <v>11587.2</v>
      </c>
      <c r="H23" s="133"/>
      <c r="I23" s="134">
        <f t="shared" si="0"/>
        <v>0</v>
      </c>
      <c r="BA23" s="1">
        <v>2</v>
      </c>
    </row>
    <row r="24" spans="1:53" x14ac:dyDescent="0.2">
      <c r="A24" s="68" t="s">
        <v>120</v>
      </c>
      <c r="B24" s="59"/>
      <c r="C24" s="59"/>
      <c r="D24" s="129"/>
      <c r="E24" s="130">
        <v>0</v>
      </c>
      <c r="F24" s="131">
        <v>0</v>
      </c>
      <c r="G24" s="132">
        <v>11587.2</v>
      </c>
      <c r="H24" s="133"/>
      <c r="I24" s="134">
        <f t="shared" si="0"/>
        <v>0</v>
      </c>
      <c r="BA24" s="1">
        <v>2</v>
      </c>
    </row>
    <row r="25" spans="1:53" ht="13.5" thickBot="1" x14ac:dyDescent="0.25">
      <c r="A25" s="135"/>
      <c r="B25" s="136" t="s">
        <v>62</v>
      </c>
      <c r="C25" s="137"/>
      <c r="D25" s="138"/>
      <c r="E25" s="139"/>
      <c r="F25" s="140"/>
      <c r="G25" s="140"/>
      <c r="H25" s="363">
        <f>SUM(I17:I24)</f>
        <v>0</v>
      </c>
      <c r="I25" s="364"/>
    </row>
    <row r="27" spans="1:53" x14ac:dyDescent="0.2">
      <c r="B27" s="3"/>
      <c r="F27" s="141"/>
      <c r="G27" s="142"/>
      <c r="H27" s="142"/>
      <c r="I27" s="4"/>
    </row>
    <row r="28" spans="1:53" x14ac:dyDescent="0.2">
      <c r="F28" s="141"/>
      <c r="G28" s="142"/>
      <c r="H28" s="142"/>
      <c r="I28" s="4"/>
    </row>
    <row r="29" spans="1:53" x14ac:dyDescent="0.2">
      <c r="F29" s="141"/>
      <c r="G29" s="142"/>
      <c r="H29" s="142"/>
      <c r="I29" s="4"/>
    </row>
    <row r="30" spans="1:53" x14ac:dyDescent="0.2">
      <c r="F30" s="141"/>
      <c r="G30" s="142"/>
      <c r="H30" s="142"/>
      <c r="I30" s="4"/>
    </row>
    <row r="31" spans="1:53" x14ac:dyDescent="0.2">
      <c r="F31" s="141"/>
      <c r="G31" s="142"/>
      <c r="H31" s="142"/>
      <c r="I31" s="4"/>
    </row>
    <row r="32" spans="1:53" x14ac:dyDescent="0.2">
      <c r="F32" s="141"/>
      <c r="G32" s="142"/>
      <c r="H32" s="142"/>
      <c r="I32" s="4"/>
    </row>
    <row r="33" spans="6:9" x14ac:dyDescent="0.2">
      <c r="F33" s="141"/>
      <c r="G33" s="142"/>
      <c r="H33" s="142"/>
      <c r="I33" s="4"/>
    </row>
    <row r="34" spans="6:9" x14ac:dyDescent="0.2">
      <c r="F34" s="141"/>
      <c r="G34" s="142"/>
      <c r="H34" s="142"/>
      <c r="I34" s="4"/>
    </row>
    <row r="35" spans="6:9" x14ac:dyDescent="0.2">
      <c r="F35" s="141"/>
      <c r="G35" s="142"/>
      <c r="H35" s="142"/>
      <c r="I35" s="4"/>
    </row>
    <row r="36" spans="6:9" x14ac:dyDescent="0.2">
      <c r="F36" s="141"/>
      <c r="G36" s="142"/>
      <c r="H36" s="142"/>
      <c r="I36" s="4"/>
    </row>
    <row r="37" spans="6:9" x14ac:dyDescent="0.2">
      <c r="F37" s="141"/>
      <c r="G37" s="142"/>
      <c r="H37" s="142"/>
      <c r="I37" s="4"/>
    </row>
    <row r="38" spans="6:9" x14ac:dyDescent="0.2">
      <c r="F38" s="141"/>
      <c r="G38" s="142"/>
      <c r="H38" s="142"/>
      <c r="I38" s="4"/>
    </row>
    <row r="39" spans="6:9" x14ac:dyDescent="0.2">
      <c r="F39" s="141"/>
      <c r="G39" s="142"/>
      <c r="H39" s="142"/>
      <c r="I39" s="4"/>
    </row>
    <row r="40" spans="6:9" x14ac:dyDescent="0.2">
      <c r="F40" s="141"/>
      <c r="G40" s="142"/>
      <c r="H40" s="142"/>
      <c r="I40" s="4"/>
    </row>
    <row r="41" spans="6:9" x14ac:dyDescent="0.2">
      <c r="F41" s="141"/>
      <c r="G41" s="142"/>
      <c r="H41" s="142"/>
      <c r="I41" s="4"/>
    </row>
    <row r="42" spans="6:9" x14ac:dyDescent="0.2">
      <c r="F42" s="141"/>
      <c r="G42" s="142"/>
      <c r="H42" s="142"/>
      <c r="I42" s="4"/>
    </row>
    <row r="43" spans="6:9" x14ac:dyDescent="0.2">
      <c r="F43" s="141"/>
      <c r="G43" s="142"/>
      <c r="H43" s="142"/>
      <c r="I43" s="4"/>
    </row>
    <row r="44" spans="6:9" x14ac:dyDescent="0.2">
      <c r="F44" s="141"/>
      <c r="G44" s="142"/>
      <c r="H44" s="142"/>
      <c r="I44" s="4"/>
    </row>
    <row r="45" spans="6:9" x14ac:dyDescent="0.2">
      <c r="F45" s="141"/>
      <c r="G45" s="142"/>
      <c r="H45" s="142"/>
      <c r="I45" s="4"/>
    </row>
    <row r="46" spans="6:9" x14ac:dyDescent="0.2">
      <c r="F46" s="141"/>
      <c r="G46" s="142"/>
      <c r="H46" s="142"/>
      <c r="I46" s="4"/>
    </row>
    <row r="47" spans="6:9" x14ac:dyDescent="0.2">
      <c r="F47" s="141"/>
      <c r="G47" s="142"/>
      <c r="H47" s="142"/>
      <c r="I47" s="4"/>
    </row>
    <row r="48" spans="6:9" x14ac:dyDescent="0.2">
      <c r="F48" s="141"/>
      <c r="G48" s="142"/>
      <c r="H48" s="142"/>
      <c r="I48" s="4"/>
    </row>
    <row r="49" spans="6:9" x14ac:dyDescent="0.2">
      <c r="F49" s="141"/>
      <c r="G49" s="142"/>
      <c r="H49" s="142"/>
      <c r="I49" s="4"/>
    </row>
    <row r="50" spans="6:9" x14ac:dyDescent="0.2">
      <c r="F50" s="141"/>
      <c r="G50" s="142"/>
      <c r="H50" s="142"/>
      <c r="I50" s="4"/>
    </row>
    <row r="51" spans="6:9" x14ac:dyDescent="0.2">
      <c r="F51" s="141"/>
      <c r="G51" s="142"/>
      <c r="H51" s="142"/>
      <c r="I51" s="4"/>
    </row>
    <row r="52" spans="6:9" x14ac:dyDescent="0.2">
      <c r="F52" s="141"/>
      <c r="G52" s="142"/>
      <c r="H52" s="142"/>
      <c r="I52" s="4"/>
    </row>
    <row r="53" spans="6:9" x14ac:dyDescent="0.2">
      <c r="F53" s="141"/>
      <c r="G53" s="142"/>
      <c r="H53" s="142"/>
      <c r="I53" s="4"/>
    </row>
    <row r="54" spans="6:9" x14ac:dyDescent="0.2">
      <c r="F54" s="141"/>
      <c r="G54" s="142"/>
      <c r="H54" s="142"/>
      <c r="I54" s="4"/>
    </row>
    <row r="55" spans="6:9" x14ac:dyDescent="0.2">
      <c r="F55" s="141"/>
      <c r="G55" s="142"/>
      <c r="H55" s="142"/>
      <c r="I55" s="4"/>
    </row>
    <row r="56" spans="6:9" x14ac:dyDescent="0.2">
      <c r="F56" s="141"/>
      <c r="G56" s="142"/>
      <c r="H56" s="142"/>
      <c r="I56" s="4"/>
    </row>
    <row r="57" spans="6:9" x14ac:dyDescent="0.2">
      <c r="F57" s="141"/>
      <c r="G57" s="142"/>
      <c r="H57" s="142"/>
      <c r="I57" s="4"/>
    </row>
    <row r="58" spans="6:9" x14ac:dyDescent="0.2">
      <c r="F58" s="141"/>
      <c r="G58" s="142"/>
      <c r="H58" s="142"/>
      <c r="I58" s="4"/>
    </row>
    <row r="59" spans="6:9" x14ac:dyDescent="0.2">
      <c r="F59" s="141"/>
      <c r="G59" s="142"/>
      <c r="H59" s="142"/>
      <c r="I59" s="4"/>
    </row>
    <row r="60" spans="6:9" x14ac:dyDescent="0.2">
      <c r="F60" s="141"/>
      <c r="G60" s="142"/>
      <c r="H60" s="142"/>
      <c r="I60" s="4"/>
    </row>
    <row r="61" spans="6:9" x14ac:dyDescent="0.2">
      <c r="F61" s="141"/>
      <c r="G61" s="142"/>
      <c r="H61" s="142"/>
      <c r="I61" s="4"/>
    </row>
    <row r="62" spans="6:9" x14ac:dyDescent="0.2">
      <c r="F62" s="141"/>
      <c r="G62" s="142"/>
      <c r="H62" s="142"/>
      <c r="I62" s="4"/>
    </row>
    <row r="63" spans="6:9" x14ac:dyDescent="0.2">
      <c r="F63" s="141"/>
      <c r="G63" s="142"/>
      <c r="H63" s="142"/>
      <c r="I63" s="4"/>
    </row>
    <row r="64" spans="6:9" x14ac:dyDescent="0.2">
      <c r="F64" s="141"/>
      <c r="G64" s="142"/>
      <c r="H64" s="142"/>
      <c r="I64" s="4"/>
    </row>
    <row r="65" spans="6:9" x14ac:dyDescent="0.2">
      <c r="F65" s="141"/>
      <c r="G65" s="142"/>
      <c r="H65" s="142"/>
      <c r="I65" s="4"/>
    </row>
    <row r="66" spans="6:9" x14ac:dyDescent="0.2">
      <c r="F66" s="141"/>
      <c r="G66" s="142"/>
      <c r="H66" s="142"/>
      <c r="I66" s="4"/>
    </row>
    <row r="67" spans="6:9" x14ac:dyDescent="0.2">
      <c r="F67" s="141"/>
      <c r="G67" s="142"/>
      <c r="H67" s="142"/>
      <c r="I67" s="4"/>
    </row>
    <row r="68" spans="6:9" x14ac:dyDescent="0.2">
      <c r="F68" s="141"/>
      <c r="G68" s="142"/>
      <c r="H68" s="142"/>
      <c r="I68" s="4"/>
    </row>
    <row r="69" spans="6:9" x14ac:dyDescent="0.2">
      <c r="F69" s="141"/>
      <c r="G69" s="142"/>
      <c r="H69" s="142"/>
      <c r="I69" s="4"/>
    </row>
    <row r="70" spans="6:9" x14ac:dyDescent="0.2">
      <c r="F70" s="141"/>
      <c r="G70" s="142"/>
      <c r="H70" s="142"/>
      <c r="I70" s="4"/>
    </row>
    <row r="71" spans="6:9" x14ac:dyDescent="0.2">
      <c r="F71" s="141"/>
      <c r="G71" s="142"/>
      <c r="H71" s="142"/>
      <c r="I71" s="4"/>
    </row>
    <row r="72" spans="6:9" x14ac:dyDescent="0.2">
      <c r="F72" s="141"/>
      <c r="G72" s="142"/>
      <c r="H72" s="142"/>
      <c r="I72" s="4"/>
    </row>
    <row r="73" spans="6:9" x14ac:dyDescent="0.2">
      <c r="F73" s="141"/>
      <c r="G73" s="142"/>
      <c r="H73" s="142"/>
      <c r="I73" s="4"/>
    </row>
    <row r="74" spans="6:9" x14ac:dyDescent="0.2">
      <c r="F74" s="141"/>
      <c r="G74" s="142"/>
      <c r="H74" s="142"/>
      <c r="I74" s="4"/>
    </row>
    <row r="75" spans="6:9" x14ac:dyDescent="0.2">
      <c r="F75" s="141"/>
      <c r="G75" s="142"/>
      <c r="H75" s="142"/>
      <c r="I75" s="4"/>
    </row>
    <row r="76" spans="6:9" x14ac:dyDescent="0.2">
      <c r="F76" s="141"/>
      <c r="G76" s="142"/>
      <c r="H76" s="142"/>
      <c r="I76" s="4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BE51"/>
  <sheetViews>
    <sheetView topLeftCell="A28" zoomScaleNormal="100" workbookViewId="0">
      <selection sqref="A1:B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9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10</v>
      </c>
      <c r="B2" s="9"/>
      <c r="C2" s="10" t="s">
        <v>132</v>
      </c>
      <c r="D2" s="10" t="s">
        <v>133</v>
      </c>
      <c r="E2" s="9"/>
      <c r="F2" s="11" t="s">
        <v>11</v>
      </c>
      <c r="G2" s="12"/>
    </row>
    <row r="3" spans="1:57" ht="3" hidden="1" customHeight="1" x14ac:dyDescent="0.2">
      <c r="A3" s="13"/>
      <c r="B3" s="14"/>
      <c r="C3" s="15"/>
      <c r="D3" s="15"/>
      <c r="E3" s="14"/>
      <c r="F3" s="16"/>
      <c r="G3" s="17"/>
    </row>
    <row r="4" spans="1:57" ht="12" customHeight="1" x14ac:dyDescent="0.2">
      <c r="A4" s="18" t="s">
        <v>12</v>
      </c>
      <c r="B4" s="14"/>
      <c r="C4" s="15"/>
      <c r="D4" s="15"/>
      <c r="E4" s="14"/>
      <c r="F4" s="16" t="s">
        <v>13</v>
      </c>
      <c r="G4" s="19"/>
    </row>
    <row r="5" spans="1:57" ht="12.95" customHeight="1" x14ac:dyDescent="0.2">
      <c r="A5" s="20" t="s">
        <v>81</v>
      </c>
      <c r="B5" s="21"/>
      <c r="C5" s="22" t="s">
        <v>82</v>
      </c>
      <c r="D5" s="23"/>
      <c r="E5" s="24"/>
      <c r="F5" s="16" t="s">
        <v>14</v>
      </c>
      <c r="G5" s="17"/>
    </row>
    <row r="6" spans="1:57" ht="12.95" customHeight="1" x14ac:dyDescent="0.2">
      <c r="A6" s="18" t="s">
        <v>15</v>
      </c>
      <c r="B6" s="14"/>
      <c r="C6" s="15"/>
      <c r="D6" s="15"/>
      <c r="E6" s="14"/>
      <c r="F6" s="25" t="s">
        <v>16</v>
      </c>
      <c r="G6" s="26">
        <v>0</v>
      </c>
      <c r="O6" s="27"/>
    </row>
    <row r="7" spans="1:57" ht="12.95" customHeight="1" x14ac:dyDescent="0.2">
      <c r="A7" s="28" t="s">
        <v>78</v>
      </c>
      <c r="B7" s="29"/>
      <c r="C7" s="30" t="s">
        <v>79</v>
      </c>
      <c r="D7" s="31"/>
      <c r="E7" s="31"/>
      <c r="F7" s="32" t="s">
        <v>17</v>
      </c>
      <c r="G7" s="26">
        <f>IF(G6=0,,ROUND((F30+F32)/G6,1))</f>
        <v>0</v>
      </c>
    </row>
    <row r="8" spans="1:57" x14ac:dyDescent="0.2">
      <c r="A8" s="33" t="s">
        <v>18</v>
      </c>
      <c r="B8" s="16"/>
      <c r="C8" s="347"/>
      <c r="D8" s="347"/>
      <c r="E8" s="348"/>
      <c r="F8" s="34" t="s">
        <v>19</v>
      </c>
      <c r="G8" s="35"/>
      <c r="H8" s="36"/>
      <c r="I8" s="37"/>
    </row>
    <row r="9" spans="1:57" x14ac:dyDescent="0.2">
      <c r="A9" s="33" t="s">
        <v>20</v>
      </c>
      <c r="B9" s="16"/>
      <c r="C9" s="347"/>
      <c r="D9" s="347"/>
      <c r="E9" s="348"/>
      <c r="F9" s="16"/>
      <c r="G9" s="38"/>
      <c r="H9" s="39"/>
    </row>
    <row r="10" spans="1:57" x14ac:dyDescent="0.2">
      <c r="A10" s="33" t="s">
        <v>21</v>
      </c>
      <c r="B10" s="16"/>
      <c r="C10" s="347"/>
      <c r="D10" s="347"/>
      <c r="E10" s="347"/>
      <c r="F10" s="40"/>
      <c r="G10" s="41"/>
      <c r="H10" s="42"/>
    </row>
    <row r="11" spans="1:57" ht="13.5" customHeight="1" x14ac:dyDescent="0.2">
      <c r="A11" s="33" t="s">
        <v>22</v>
      </c>
      <c r="B11" s="16"/>
      <c r="C11" s="347" t="s">
        <v>121</v>
      </c>
      <c r="D11" s="347"/>
      <c r="E11" s="347"/>
      <c r="F11" s="43" t="s">
        <v>23</v>
      </c>
      <c r="G11" s="44"/>
      <c r="H11" s="39"/>
      <c r="BA11" s="45"/>
      <c r="BB11" s="45"/>
      <c r="BC11" s="45"/>
      <c r="BD11" s="45"/>
      <c r="BE11" s="45"/>
    </row>
    <row r="12" spans="1:57" ht="12.75" customHeight="1" x14ac:dyDescent="0.2">
      <c r="A12" s="46" t="s">
        <v>24</v>
      </c>
      <c r="B12" s="14"/>
      <c r="C12" s="349"/>
      <c r="D12" s="349"/>
      <c r="E12" s="349"/>
      <c r="F12" s="47" t="s">
        <v>25</v>
      </c>
      <c r="G12" s="48"/>
      <c r="H12" s="39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9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 t="e">
        <f>'01 R113429626 Rek'!E14</f>
        <v>#REF!</v>
      </c>
      <c r="D15" s="61" t="str">
        <f>'01 R113429626 Rek'!A19</f>
        <v>Ztížené výrobní podmínky</v>
      </c>
      <c r="E15" s="62"/>
      <c r="F15" s="63"/>
      <c r="G15" s="60">
        <f>'01 R113429626 Rek'!I19</f>
        <v>0</v>
      </c>
    </row>
    <row r="16" spans="1:57" ht="15.95" customHeight="1" x14ac:dyDescent="0.2">
      <c r="A16" s="58" t="s">
        <v>30</v>
      </c>
      <c r="B16" s="59" t="s">
        <v>31</v>
      </c>
      <c r="C16" s="60" t="e">
        <f>'01 R113429626 Rek'!F14</f>
        <v>#REF!</v>
      </c>
      <c r="D16" s="13" t="str">
        <f>'01 R113429626 Rek'!A20</f>
        <v>Oborová přirážka</v>
      </c>
      <c r="E16" s="64"/>
      <c r="F16" s="65"/>
      <c r="G16" s="60">
        <f>'01 R113429626 Rek'!I20</f>
        <v>0</v>
      </c>
    </row>
    <row r="17" spans="1:7" ht="15.95" customHeight="1" x14ac:dyDescent="0.2">
      <c r="A17" s="58" t="s">
        <v>32</v>
      </c>
      <c r="B17" s="59" t="s">
        <v>33</v>
      </c>
      <c r="C17" s="60" t="e">
        <f>'01 R113429626 Rek'!H14</f>
        <v>#REF!</v>
      </c>
      <c r="D17" s="13" t="str">
        <f>'01 R113429626 Rek'!A21</f>
        <v>Přesun stavebních kapacit</v>
      </c>
      <c r="E17" s="64"/>
      <c r="F17" s="65"/>
      <c r="G17" s="60">
        <f>'01 R113429626 Rek'!I21</f>
        <v>0</v>
      </c>
    </row>
    <row r="18" spans="1:7" ht="15.95" customHeight="1" x14ac:dyDescent="0.2">
      <c r="A18" s="66" t="s">
        <v>34</v>
      </c>
      <c r="B18" s="67" t="s">
        <v>35</v>
      </c>
      <c r="C18" s="60" t="e">
        <f>'01 R113429626 Rek'!G14</f>
        <v>#REF!</v>
      </c>
      <c r="D18" s="13" t="str">
        <f>'01 R113429626 Rek'!A22</f>
        <v>Mimostaveništní doprava</v>
      </c>
      <c r="E18" s="64"/>
      <c r="F18" s="65"/>
      <c r="G18" s="60">
        <f>'01 R113429626 Rek'!I22</f>
        <v>0</v>
      </c>
    </row>
    <row r="19" spans="1:7" ht="15.95" customHeight="1" x14ac:dyDescent="0.2">
      <c r="A19" s="68" t="s">
        <v>36</v>
      </c>
      <c r="B19" s="59"/>
      <c r="C19" s="60" t="e">
        <f>SUM(C15:C18)</f>
        <v>#REF!</v>
      </c>
      <c r="D19" s="13" t="str">
        <f>'01 R113429626 Rek'!A23</f>
        <v>Zařízení staveniště</v>
      </c>
      <c r="E19" s="64"/>
      <c r="F19" s="65"/>
      <c r="G19" s="60">
        <f>'01 R113429626 Rek'!I23</f>
        <v>0</v>
      </c>
    </row>
    <row r="20" spans="1:7" ht="15.95" customHeight="1" x14ac:dyDescent="0.2">
      <c r="A20" s="68"/>
      <c r="B20" s="59"/>
      <c r="C20" s="60"/>
      <c r="D20" s="13" t="str">
        <f>'01 R113429626 Rek'!A24</f>
        <v>Provoz investora</v>
      </c>
      <c r="E20" s="64"/>
      <c r="F20" s="65"/>
      <c r="G20" s="60">
        <f>'01 R113429626 Rek'!I24</f>
        <v>0</v>
      </c>
    </row>
    <row r="21" spans="1:7" ht="15.95" customHeight="1" x14ac:dyDescent="0.2">
      <c r="A21" s="68" t="s">
        <v>8</v>
      </c>
      <c r="B21" s="59"/>
      <c r="C21" s="60" t="e">
        <f>'01 R113429626 Rek'!I14</f>
        <v>#REF!</v>
      </c>
      <c r="D21" s="13" t="str">
        <f>'01 R113429626 Rek'!A25</f>
        <v>Kompletační činnost (IČD)</v>
      </c>
      <c r="E21" s="64"/>
      <c r="F21" s="65"/>
      <c r="G21" s="60">
        <f>'01 R113429626 Rek'!I25</f>
        <v>0</v>
      </c>
    </row>
    <row r="22" spans="1:7" ht="15.95" customHeight="1" x14ac:dyDescent="0.2">
      <c r="A22" s="69" t="s">
        <v>37</v>
      </c>
      <c r="B22" s="39"/>
      <c r="C22" s="60" t="e">
        <f>C19+C21</f>
        <v>#REF!</v>
      </c>
      <c r="D22" s="13" t="s">
        <v>38</v>
      </c>
      <c r="E22" s="64"/>
      <c r="F22" s="65"/>
      <c r="G22" s="60">
        <f>G23-SUM(G15:G21)</f>
        <v>0</v>
      </c>
    </row>
    <row r="23" spans="1:7" ht="15.95" customHeight="1" thickBot="1" x14ac:dyDescent="0.25">
      <c r="A23" s="345" t="s">
        <v>39</v>
      </c>
      <c r="B23" s="346"/>
      <c r="C23" s="70" t="e">
        <f>C22+G23</f>
        <v>#REF!</v>
      </c>
      <c r="D23" s="71" t="s">
        <v>40</v>
      </c>
      <c r="E23" s="72"/>
      <c r="F23" s="73"/>
      <c r="G23" s="60">
        <f>'01 R113429626 Rek'!H27</f>
        <v>0</v>
      </c>
    </row>
    <row r="24" spans="1:7" x14ac:dyDescent="0.2">
      <c r="A24" s="74" t="s">
        <v>41</v>
      </c>
      <c r="B24" s="75"/>
      <c r="C24" s="76"/>
      <c r="D24" s="75" t="s">
        <v>42</v>
      </c>
      <c r="E24" s="75"/>
      <c r="F24" s="77" t="s">
        <v>43</v>
      </c>
      <c r="G24" s="78"/>
    </row>
    <row r="25" spans="1:7" x14ac:dyDescent="0.2">
      <c r="A25" s="69" t="s">
        <v>44</v>
      </c>
      <c r="B25" s="39"/>
      <c r="C25" s="79"/>
      <c r="D25" s="39" t="s">
        <v>44</v>
      </c>
      <c r="F25" s="80" t="s">
        <v>44</v>
      </c>
      <c r="G25" s="81"/>
    </row>
    <row r="26" spans="1:7" ht="37.5" customHeight="1" x14ac:dyDescent="0.2">
      <c r="A26" s="69" t="s">
        <v>45</v>
      </c>
      <c r="B26" s="82"/>
      <c r="C26" s="79"/>
      <c r="D26" s="39" t="s">
        <v>45</v>
      </c>
      <c r="F26" s="80" t="s">
        <v>45</v>
      </c>
      <c r="G26" s="81"/>
    </row>
    <row r="27" spans="1:7" x14ac:dyDescent="0.2">
      <c r="A27" s="69"/>
      <c r="B27" s="83"/>
      <c r="C27" s="79"/>
      <c r="D27" s="39"/>
      <c r="F27" s="80"/>
      <c r="G27" s="81"/>
    </row>
    <row r="28" spans="1:7" x14ac:dyDescent="0.2">
      <c r="A28" s="69" t="s">
        <v>46</v>
      </c>
      <c r="B28" s="39"/>
      <c r="C28" s="79"/>
      <c r="D28" s="80" t="s">
        <v>47</v>
      </c>
      <c r="E28" s="79"/>
      <c r="F28" s="84" t="s">
        <v>47</v>
      </c>
      <c r="G28" s="81"/>
    </row>
    <row r="29" spans="1:7" ht="69" customHeight="1" x14ac:dyDescent="0.2">
      <c r="A29" s="69"/>
      <c r="B29" s="39"/>
      <c r="C29" s="85"/>
      <c r="D29" s="86"/>
      <c r="E29" s="85"/>
      <c r="F29" s="39"/>
      <c r="G29" s="81"/>
    </row>
    <row r="30" spans="1:7" x14ac:dyDescent="0.2">
      <c r="A30" s="87" t="s">
        <v>2</v>
      </c>
      <c r="B30" s="88"/>
      <c r="C30" s="89">
        <v>20</v>
      </c>
      <c r="D30" s="88" t="s">
        <v>48</v>
      </c>
      <c r="E30" s="90"/>
      <c r="F30" s="351" t="e">
        <f>C23-F32</f>
        <v>#REF!</v>
      </c>
      <c r="G30" s="352"/>
    </row>
    <row r="31" spans="1:7" x14ac:dyDescent="0.2">
      <c r="A31" s="87" t="s">
        <v>49</v>
      </c>
      <c r="B31" s="88"/>
      <c r="C31" s="89">
        <f>C30</f>
        <v>20</v>
      </c>
      <c r="D31" s="88" t="s">
        <v>50</v>
      </c>
      <c r="E31" s="90"/>
      <c r="F31" s="351" t="e">
        <f>ROUND(PRODUCT(F30,C31/100),0)</f>
        <v>#REF!</v>
      </c>
      <c r="G31" s="352"/>
    </row>
    <row r="32" spans="1:7" x14ac:dyDescent="0.2">
      <c r="A32" s="87" t="s">
        <v>2</v>
      </c>
      <c r="B32" s="88"/>
      <c r="C32" s="89">
        <v>0</v>
      </c>
      <c r="D32" s="88" t="s">
        <v>50</v>
      </c>
      <c r="E32" s="90"/>
      <c r="F32" s="351">
        <v>0</v>
      </c>
      <c r="G32" s="352"/>
    </row>
    <row r="33" spans="1:8" x14ac:dyDescent="0.2">
      <c r="A33" s="87" t="s">
        <v>49</v>
      </c>
      <c r="B33" s="91"/>
      <c r="C33" s="92">
        <f>C32</f>
        <v>0</v>
      </c>
      <c r="D33" s="88" t="s">
        <v>50</v>
      </c>
      <c r="E33" s="65"/>
      <c r="F33" s="351">
        <f>ROUND(PRODUCT(F32,C33/100),0)</f>
        <v>0</v>
      </c>
      <c r="G33" s="352"/>
    </row>
    <row r="34" spans="1:8" s="96" customFormat="1" ht="19.5" customHeight="1" thickBot="1" x14ac:dyDescent="0.3">
      <c r="A34" s="93" t="s">
        <v>51</v>
      </c>
      <c r="B34" s="94"/>
      <c r="C34" s="94"/>
      <c r="D34" s="94"/>
      <c r="E34" s="95"/>
      <c r="F34" s="353" t="e">
        <f>ROUND(SUM(F30:F33),0)</f>
        <v>#REF!</v>
      </c>
      <c r="G34" s="354"/>
    </row>
    <row r="36" spans="1:8" x14ac:dyDescent="0.2">
      <c r="A36" s="2" t="s">
        <v>52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355"/>
      <c r="C37" s="355"/>
      <c r="D37" s="355"/>
      <c r="E37" s="355"/>
      <c r="F37" s="355"/>
      <c r="G37" s="355"/>
      <c r="H37" s="1" t="s">
        <v>0</v>
      </c>
    </row>
    <row r="38" spans="1:8" ht="12.75" customHeight="1" x14ac:dyDescent="0.2">
      <c r="A38" s="97"/>
      <c r="B38" s="355"/>
      <c r="C38" s="355"/>
      <c r="D38" s="355"/>
      <c r="E38" s="355"/>
      <c r="F38" s="355"/>
      <c r="G38" s="355"/>
      <c r="H38" s="1" t="s">
        <v>0</v>
      </c>
    </row>
    <row r="39" spans="1:8" x14ac:dyDescent="0.2">
      <c r="A39" s="97"/>
      <c r="B39" s="355"/>
      <c r="C39" s="355"/>
      <c r="D39" s="355"/>
      <c r="E39" s="355"/>
      <c r="F39" s="355"/>
      <c r="G39" s="355"/>
      <c r="H39" s="1" t="s">
        <v>0</v>
      </c>
    </row>
    <row r="40" spans="1:8" x14ac:dyDescent="0.2">
      <c r="A40" s="97"/>
      <c r="B40" s="355"/>
      <c r="C40" s="355"/>
      <c r="D40" s="355"/>
      <c r="E40" s="355"/>
      <c r="F40" s="355"/>
      <c r="G40" s="355"/>
      <c r="H40" s="1" t="s">
        <v>0</v>
      </c>
    </row>
    <row r="41" spans="1:8" x14ac:dyDescent="0.2">
      <c r="A41" s="97"/>
      <c r="B41" s="355"/>
      <c r="C41" s="355"/>
      <c r="D41" s="355"/>
      <c r="E41" s="355"/>
      <c r="F41" s="355"/>
      <c r="G41" s="355"/>
      <c r="H41" s="1" t="s">
        <v>0</v>
      </c>
    </row>
    <row r="42" spans="1:8" x14ac:dyDescent="0.2">
      <c r="A42" s="97"/>
      <c r="B42" s="355"/>
      <c r="C42" s="355"/>
      <c r="D42" s="355"/>
      <c r="E42" s="355"/>
      <c r="F42" s="355"/>
      <c r="G42" s="355"/>
      <c r="H42" s="1" t="s">
        <v>0</v>
      </c>
    </row>
    <row r="43" spans="1:8" x14ac:dyDescent="0.2">
      <c r="A43" s="97"/>
      <c r="B43" s="355"/>
      <c r="C43" s="355"/>
      <c r="D43" s="355"/>
      <c r="E43" s="355"/>
      <c r="F43" s="355"/>
      <c r="G43" s="355"/>
      <c r="H43" s="1" t="s">
        <v>0</v>
      </c>
    </row>
    <row r="44" spans="1:8" ht="12.75" customHeight="1" x14ac:dyDescent="0.2">
      <c r="A44" s="97"/>
      <c r="B44" s="355"/>
      <c r="C44" s="355"/>
      <c r="D44" s="355"/>
      <c r="E44" s="355"/>
      <c r="F44" s="355"/>
      <c r="G44" s="355"/>
      <c r="H44" s="1" t="s">
        <v>0</v>
      </c>
    </row>
    <row r="45" spans="1:8" ht="12.75" customHeight="1" x14ac:dyDescent="0.2">
      <c r="A45" s="97"/>
      <c r="B45" s="355"/>
      <c r="C45" s="355"/>
      <c r="D45" s="355"/>
      <c r="E45" s="355"/>
      <c r="F45" s="355"/>
      <c r="G45" s="355"/>
      <c r="H45" s="1" t="s">
        <v>0</v>
      </c>
    </row>
    <row r="46" spans="1:8" x14ac:dyDescent="0.2">
      <c r="B46" s="350"/>
      <c r="C46" s="350"/>
      <c r="D46" s="350"/>
      <c r="E46" s="350"/>
      <c r="F46" s="350"/>
      <c r="G46" s="350"/>
    </row>
    <row r="47" spans="1:8" x14ac:dyDescent="0.2">
      <c r="B47" s="350"/>
      <c r="C47" s="350"/>
      <c r="D47" s="350"/>
      <c r="E47" s="350"/>
      <c r="F47" s="350"/>
      <c r="G47" s="350"/>
    </row>
    <row r="48" spans="1:8" x14ac:dyDescent="0.2">
      <c r="B48" s="350"/>
      <c r="C48" s="350"/>
      <c r="D48" s="350"/>
      <c r="E48" s="350"/>
      <c r="F48" s="350"/>
      <c r="G48" s="350"/>
    </row>
    <row r="49" spans="2:7" x14ac:dyDescent="0.2">
      <c r="B49" s="350"/>
      <c r="C49" s="350"/>
      <c r="D49" s="350"/>
      <c r="E49" s="350"/>
      <c r="F49" s="350"/>
      <c r="G49" s="350"/>
    </row>
    <row r="50" spans="2:7" x14ac:dyDescent="0.2">
      <c r="B50" s="350"/>
      <c r="C50" s="350"/>
      <c r="D50" s="350"/>
      <c r="E50" s="350"/>
      <c r="F50" s="350"/>
      <c r="G50" s="350"/>
    </row>
    <row r="51" spans="2:7" x14ac:dyDescent="0.2">
      <c r="B51" s="350"/>
      <c r="C51" s="350"/>
      <c r="D51" s="350"/>
      <c r="E51" s="350"/>
      <c r="F51" s="350"/>
      <c r="G51" s="35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6"/>
  <dimension ref="A1:BE78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56" t="s">
        <v>1</v>
      </c>
      <c r="B1" s="357"/>
      <c r="C1" s="98" t="s">
        <v>80</v>
      </c>
      <c r="D1" s="99"/>
      <c r="E1" s="100"/>
      <c r="F1" s="99"/>
      <c r="G1" s="101" t="s">
        <v>53</v>
      </c>
      <c r="H1" s="102" t="s">
        <v>132</v>
      </c>
      <c r="I1" s="103"/>
    </row>
    <row r="2" spans="1:57" ht="13.5" thickBot="1" x14ac:dyDescent="0.25">
      <c r="A2" s="358" t="s">
        <v>54</v>
      </c>
      <c r="B2" s="359"/>
      <c r="C2" s="193">
        <v>40603</v>
      </c>
      <c r="D2" s="104"/>
      <c r="E2" s="105"/>
      <c r="F2" s="104"/>
      <c r="G2" s="360" t="s">
        <v>133</v>
      </c>
      <c r="H2" s="361"/>
      <c r="I2" s="362"/>
    </row>
    <row r="3" spans="1:57" ht="13.5" thickTop="1" x14ac:dyDescent="0.2">
      <c r="F3" s="39"/>
    </row>
    <row r="4" spans="1:57" ht="19.5" customHeight="1" x14ac:dyDescent="0.25">
      <c r="A4" s="106" t="s">
        <v>55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/>
    <row r="6" spans="1:57" s="39" customFormat="1" ht="13.5" thickBot="1" x14ac:dyDescent="0.25">
      <c r="A6" s="109"/>
      <c r="B6" s="110" t="s">
        <v>56</v>
      </c>
      <c r="C6" s="110"/>
      <c r="D6" s="111"/>
      <c r="E6" s="112" t="s">
        <v>4</v>
      </c>
      <c r="F6" s="113" t="s">
        <v>5</v>
      </c>
      <c r="G6" s="113" t="s">
        <v>6</v>
      </c>
      <c r="H6" s="113" t="s">
        <v>7</v>
      </c>
      <c r="I6" s="114" t="s">
        <v>8</v>
      </c>
    </row>
    <row r="7" spans="1:57" s="39" customFormat="1" x14ac:dyDescent="0.2">
      <c r="A7" s="194" t="e">
        <f>#REF!</f>
        <v>#REF!</v>
      </c>
      <c r="B7" s="5" t="e">
        <f>#REF!</f>
        <v>#REF!</v>
      </c>
      <c r="D7" s="115"/>
      <c r="E7" s="195" t="e">
        <f>#REF!</f>
        <v>#REF!</v>
      </c>
      <c r="F7" s="196" t="e">
        <f>#REF!</f>
        <v>#REF!</v>
      </c>
      <c r="G7" s="196" t="e">
        <f>#REF!</f>
        <v>#REF!</v>
      </c>
      <c r="H7" s="196" t="e">
        <f>#REF!</f>
        <v>#REF!</v>
      </c>
      <c r="I7" s="197" t="e">
        <f>#REF!</f>
        <v>#REF!</v>
      </c>
    </row>
    <row r="8" spans="1:57" s="39" customFormat="1" x14ac:dyDescent="0.2">
      <c r="A8" s="194" t="e">
        <f>#REF!</f>
        <v>#REF!</v>
      </c>
      <c r="B8" s="5" t="e">
        <f>#REF!</f>
        <v>#REF!</v>
      </c>
      <c r="D8" s="115"/>
      <c r="E8" s="195" t="e">
        <f>#REF!</f>
        <v>#REF!</v>
      </c>
      <c r="F8" s="196" t="e">
        <f>#REF!</f>
        <v>#REF!</v>
      </c>
      <c r="G8" s="196" t="e">
        <f>#REF!</f>
        <v>#REF!</v>
      </c>
      <c r="H8" s="196" t="e">
        <f>#REF!</f>
        <v>#REF!</v>
      </c>
      <c r="I8" s="197" t="e">
        <f>#REF!</f>
        <v>#REF!</v>
      </c>
    </row>
    <row r="9" spans="1:57" s="39" customFormat="1" x14ac:dyDescent="0.2">
      <c r="A9" s="194" t="e">
        <f>#REF!</f>
        <v>#REF!</v>
      </c>
      <c r="B9" s="5" t="e">
        <f>#REF!</f>
        <v>#REF!</v>
      </c>
      <c r="D9" s="115"/>
      <c r="E9" s="195" t="e">
        <f>#REF!</f>
        <v>#REF!</v>
      </c>
      <c r="F9" s="196" t="e">
        <f>#REF!</f>
        <v>#REF!</v>
      </c>
      <c r="G9" s="196" t="e">
        <f>#REF!</f>
        <v>#REF!</v>
      </c>
      <c r="H9" s="196" t="e">
        <f>#REF!</f>
        <v>#REF!</v>
      </c>
      <c r="I9" s="197" t="e">
        <f>#REF!</f>
        <v>#REF!</v>
      </c>
    </row>
    <row r="10" spans="1:57" s="39" customFormat="1" x14ac:dyDescent="0.2">
      <c r="A10" s="194" t="e">
        <f>#REF!</f>
        <v>#REF!</v>
      </c>
      <c r="B10" s="5" t="e">
        <f>#REF!</f>
        <v>#REF!</v>
      </c>
      <c r="D10" s="115"/>
      <c r="E10" s="195" t="e">
        <f>#REF!</f>
        <v>#REF!</v>
      </c>
      <c r="F10" s="196" t="e">
        <f>#REF!</f>
        <v>#REF!</v>
      </c>
      <c r="G10" s="196" t="e">
        <f>#REF!</f>
        <v>#REF!</v>
      </c>
      <c r="H10" s="196" t="e">
        <f>#REF!</f>
        <v>#REF!</v>
      </c>
      <c r="I10" s="197" t="e">
        <f>#REF!</f>
        <v>#REF!</v>
      </c>
    </row>
    <row r="11" spans="1:57" s="39" customFormat="1" x14ac:dyDescent="0.2">
      <c r="A11" s="194" t="e">
        <f>#REF!</f>
        <v>#REF!</v>
      </c>
      <c r="B11" s="5" t="e">
        <f>#REF!</f>
        <v>#REF!</v>
      </c>
      <c r="D11" s="115"/>
      <c r="E11" s="195" t="e">
        <f>#REF!</f>
        <v>#REF!</v>
      </c>
      <c r="F11" s="196" t="e">
        <f>#REF!</f>
        <v>#REF!</v>
      </c>
      <c r="G11" s="196" t="e">
        <f>#REF!</f>
        <v>#REF!</v>
      </c>
      <c r="H11" s="196" t="e">
        <f>#REF!</f>
        <v>#REF!</v>
      </c>
      <c r="I11" s="197" t="e">
        <f>#REF!</f>
        <v>#REF!</v>
      </c>
    </row>
    <row r="12" spans="1:57" s="39" customFormat="1" x14ac:dyDescent="0.2">
      <c r="A12" s="194" t="e">
        <f>#REF!</f>
        <v>#REF!</v>
      </c>
      <c r="B12" s="5" t="e">
        <f>#REF!</f>
        <v>#REF!</v>
      </c>
      <c r="D12" s="115"/>
      <c r="E12" s="195" t="e">
        <f>#REF!</f>
        <v>#REF!</v>
      </c>
      <c r="F12" s="196" t="e">
        <f>#REF!</f>
        <v>#REF!</v>
      </c>
      <c r="G12" s="196" t="e">
        <f>#REF!</f>
        <v>#REF!</v>
      </c>
      <c r="H12" s="196" t="e">
        <f>#REF!</f>
        <v>#REF!</v>
      </c>
      <c r="I12" s="197" t="e">
        <f>#REF!</f>
        <v>#REF!</v>
      </c>
    </row>
    <row r="13" spans="1:57" s="39" customFormat="1" ht="13.5" thickBot="1" x14ac:dyDescent="0.25">
      <c r="A13" s="194" t="e">
        <f>#REF!</f>
        <v>#REF!</v>
      </c>
      <c r="B13" s="5" t="e">
        <f>#REF!</f>
        <v>#REF!</v>
      </c>
      <c r="D13" s="115"/>
      <c r="E13" s="195" t="e">
        <f>#REF!</f>
        <v>#REF!</v>
      </c>
      <c r="F13" s="196" t="e">
        <f>#REF!</f>
        <v>#REF!</v>
      </c>
      <c r="G13" s="196" t="e">
        <f>#REF!</f>
        <v>#REF!</v>
      </c>
      <c r="H13" s="196" t="e">
        <f>#REF!</f>
        <v>#REF!</v>
      </c>
      <c r="I13" s="197" t="e">
        <f>#REF!</f>
        <v>#REF!</v>
      </c>
    </row>
    <row r="14" spans="1:57" s="3" customFormat="1" ht="13.5" thickBot="1" x14ac:dyDescent="0.25">
      <c r="A14" s="116"/>
      <c r="B14" s="117" t="s">
        <v>57</v>
      </c>
      <c r="C14" s="117"/>
      <c r="D14" s="118"/>
      <c r="E14" s="119" t="e">
        <f>SUM(E7:E13)</f>
        <v>#REF!</v>
      </c>
      <c r="F14" s="120" t="e">
        <f>SUM(F7:F13)</f>
        <v>#REF!</v>
      </c>
      <c r="G14" s="120" t="e">
        <f>SUM(G7:G13)</f>
        <v>#REF!</v>
      </c>
      <c r="H14" s="120" t="e">
        <f>SUM(H7:H13)</f>
        <v>#REF!</v>
      </c>
      <c r="I14" s="121" t="e">
        <f>SUM(I7:I13)</f>
        <v>#REF!</v>
      </c>
    </row>
    <row r="15" spans="1:57" x14ac:dyDescent="0.2">
      <c r="A15" s="39"/>
      <c r="B15" s="39"/>
      <c r="C15" s="39"/>
      <c r="D15" s="39"/>
      <c r="E15" s="39"/>
      <c r="F15" s="39"/>
      <c r="G15" s="39"/>
      <c r="H15" s="39"/>
      <c r="I15" s="39"/>
    </row>
    <row r="16" spans="1:57" ht="19.5" customHeight="1" x14ac:dyDescent="0.25">
      <c r="A16" s="107" t="s">
        <v>58</v>
      </c>
      <c r="B16" s="107"/>
      <c r="C16" s="107"/>
      <c r="D16" s="107"/>
      <c r="E16" s="107"/>
      <c r="F16" s="107"/>
      <c r="G16" s="122"/>
      <c r="H16" s="107"/>
      <c r="I16" s="107"/>
      <c r="BA16" s="45"/>
      <c r="BB16" s="45"/>
      <c r="BC16" s="45"/>
      <c r="BD16" s="45"/>
      <c r="BE16" s="45"/>
    </row>
    <row r="17" spans="1:53" ht="13.5" thickBot="1" x14ac:dyDescent="0.25"/>
    <row r="18" spans="1:53" x14ac:dyDescent="0.2">
      <c r="A18" s="74" t="s">
        <v>59</v>
      </c>
      <c r="B18" s="75"/>
      <c r="C18" s="75"/>
      <c r="D18" s="123"/>
      <c r="E18" s="124" t="s">
        <v>60</v>
      </c>
      <c r="F18" s="125" t="s">
        <v>3</v>
      </c>
      <c r="G18" s="126" t="s">
        <v>61</v>
      </c>
      <c r="H18" s="127"/>
      <c r="I18" s="128" t="s">
        <v>60</v>
      </c>
    </row>
    <row r="19" spans="1:53" x14ac:dyDescent="0.2">
      <c r="A19" s="68" t="s">
        <v>113</v>
      </c>
      <c r="B19" s="59"/>
      <c r="C19" s="59"/>
      <c r="D19" s="129"/>
      <c r="E19" s="130">
        <v>0</v>
      </c>
      <c r="F19" s="131">
        <v>0</v>
      </c>
      <c r="G19" s="132">
        <v>0</v>
      </c>
      <c r="H19" s="133"/>
      <c r="I19" s="134">
        <f t="shared" ref="I19:I26" si="0">E19+F19*G19/100</f>
        <v>0</v>
      </c>
      <c r="BA19" s="1">
        <v>0</v>
      </c>
    </row>
    <row r="20" spans="1:53" x14ac:dyDescent="0.2">
      <c r="A20" s="68" t="s">
        <v>114</v>
      </c>
      <c r="B20" s="59"/>
      <c r="C20" s="59"/>
      <c r="D20" s="129"/>
      <c r="E20" s="130">
        <v>0</v>
      </c>
      <c r="F20" s="131">
        <v>0</v>
      </c>
      <c r="G20" s="132">
        <v>0</v>
      </c>
      <c r="H20" s="133"/>
      <c r="I20" s="134">
        <f t="shared" si="0"/>
        <v>0</v>
      </c>
      <c r="BA20" s="1">
        <v>0</v>
      </c>
    </row>
    <row r="21" spans="1:53" x14ac:dyDescent="0.2">
      <c r="A21" s="68" t="s">
        <v>115</v>
      </c>
      <c r="B21" s="59"/>
      <c r="C21" s="59"/>
      <c r="D21" s="129"/>
      <c r="E21" s="130">
        <v>0</v>
      </c>
      <c r="F21" s="131">
        <v>0</v>
      </c>
      <c r="G21" s="132">
        <v>0</v>
      </c>
      <c r="H21" s="133"/>
      <c r="I21" s="134">
        <f t="shared" si="0"/>
        <v>0</v>
      </c>
      <c r="BA21" s="1">
        <v>0</v>
      </c>
    </row>
    <row r="22" spans="1:53" x14ac:dyDescent="0.2">
      <c r="A22" s="68" t="s">
        <v>116</v>
      </c>
      <c r="B22" s="59"/>
      <c r="C22" s="59"/>
      <c r="D22" s="129"/>
      <c r="E22" s="130">
        <v>0</v>
      </c>
      <c r="F22" s="131">
        <v>0</v>
      </c>
      <c r="G22" s="132">
        <v>0</v>
      </c>
      <c r="H22" s="133"/>
      <c r="I22" s="134">
        <f t="shared" si="0"/>
        <v>0</v>
      </c>
      <c r="BA22" s="1">
        <v>0</v>
      </c>
    </row>
    <row r="23" spans="1:53" x14ac:dyDescent="0.2">
      <c r="A23" s="68" t="s">
        <v>117</v>
      </c>
      <c r="B23" s="59"/>
      <c r="C23" s="59"/>
      <c r="D23" s="129"/>
      <c r="E23" s="130">
        <v>0</v>
      </c>
      <c r="F23" s="131">
        <v>0</v>
      </c>
      <c r="G23" s="132">
        <v>113747.55</v>
      </c>
      <c r="H23" s="133"/>
      <c r="I23" s="134">
        <f t="shared" si="0"/>
        <v>0</v>
      </c>
      <c r="BA23" s="1">
        <v>1</v>
      </c>
    </row>
    <row r="24" spans="1:53" x14ac:dyDescent="0.2">
      <c r="A24" s="68" t="s">
        <v>118</v>
      </c>
      <c r="B24" s="59"/>
      <c r="C24" s="59"/>
      <c r="D24" s="129"/>
      <c r="E24" s="130">
        <v>0</v>
      </c>
      <c r="F24" s="131">
        <v>0</v>
      </c>
      <c r="G24" s="132">
        <v>113747.55</v>
      </c>
      <c r="H24" s="133"/>
      <c r="I24" s="134">
        <f t="shared" si="0"/>
        <v>0</v>
      </c>
      <c r="BA24" s="1">
        <v>1</v>
      </c>
    </row>
    <row r="25" spans="1:53" x14ac:dyDescent="0.2">
      <c r="A25" s="68" t="s">
        <v>119</v>
      </c>
      <c r="B25" s="59"/>
      <c r="C25" s="59"/>
      <c r="D25" s="129"/>
      <c r="E25" s="130">
        <v>0</v>
      </c>
      <c r="F25" s="131">
        <v>0</v>
      </c>
      <c r="G25" s="132">
        <v>118862.25</v>
      </c>
      <c r="H25" s="133"/>
      <c r="I25" s="134">
        <f t="shared" si="0"/>
        <v>0</v>
      </c>
      <c r="BA25" s="1">
        <v>2</v>
      </c>
    </row>
    <row r="26" spans="1:53" x14ac:dyDescent="0.2">
      <c r="A26" s="68" t="s">
        <v>120</v>
      </c>
      <c r="B26" s="59"/>
      <c r="C26" s="59"/>
      <c r="D26" s="129"/>
      <c r="E26" s="130">
        <v>0</v>
      </c>
      <c r="F26" s="131">
        <v>0</v>
      </c>
      <c r="G26" s="132">
        <v>118862.25</v>
      </c>
      <c r="H26" s="133"/>
      <c r="I26" s="134">
        <f t="shared" si="0"/>
        <v>0</v>
      </c>
      <c r="BA26" s="1">
        <v>2</v>
      </c>
    </row>
    <row r="27" spans="1:53" ht="13.5" thickBot="1" x14ac:dyDescent="0.25">
      <c r="A27" s="135"/>
      <c r="B27" s="136" t="s">
        <v>62</v>
      </c>
      <c r="C27" s="137"/>
      <c r="D27" s="138"/>
      <c r="E27" s="139"/>
      <c r="F27" s="140"/>
      <c r="G27" s="140"/>
      <c r="H27" s="363">
        <f>SUM(I19:I26)</f>
        <v>0</v>
      </c>
      <c r="I27" s="364"/>
    </row>
    <row r="29" spans="1:53" x14ac:dyDescent="0.2">
      <c r="B29" s="3"/>
      <c r="F29" s="141"/>
      <c r="G29" s="142"/>
      <c r="H29" s="142"/>
      <c r="I29" s="4"/>
    </row>
    <row r="30" spans="1:53" x14ac:dyDescent="0.2">
      <c r="F30" s="141"/>
      <c r="G30" s="142"/>
      <c r="H30" s="142"/>
      <c r="I30" s="4"/>
    </row>
    <row r="31" spans="1:53" x14ac:dyDescent="0.2">
      <c r="F31" s="141"/>
      <c r="G31" s="142"/>
      <c r="H31" s="142"/>
      <c r="I31" s="4"/>
    </row>
    <row r="32" spans="1:53" x14ac:dyDescent="0.2">
      <c r="F32" s="141"/>
      <c r="G32" s="142"/>
      <c r="H32" s="142"/>
      <c r="I32" s="4"/>
    </row>
    <row r="33" spans="6:9" x14ac:dyDescent="0.2">
      <c r="F33" s="141"/>
      <c r="G33" s="142"/>
      <c r="H33" s="142"/>
      <c r="I33" s="4"/>
    </row>
    <row r="34" spans="6:9" x14ac:dyDescent="0.2">
      <c r="F34" s="141"/>
      <c r="G34" s="142"/>
      <c r="H34" s="142"/>
      <c r="I34" s="4"/>
    </row>
    <row r="35" spans="6:9" x14ac:dyDescent="0.2">
      <c r="F35" s="141"/>
      <c r="G35" s="142"/>
      <c r="H35" s="142"/>
      <c r="I35" s="4"/>
    </row>
    <row r="36" spans="6:9" x14ac:dyDescent="0.2">
      <c r="F36" s="141"/>
      <c r="G36" s="142"/>
      <c r="H36" s="142"/>
      <c r="I36" s="4"/>
    </row>
    <row r="37" spans="6:9" x14ac:dyDescent="0.2">
      <c r="F37" s="141"/>
      <c r="G37" s="142"/>
      <c r="H37" s="142"/>
      <c r="I37" s="4"/>
    </row>
    <row r="38" spans="6:9" x14ac:dyDescent="0.2">
      <c r="F38" s="141"/>
      <c r="G38" s="142"/>
      <c r="H38" s="142"/>
      <c r="I38" s="4"/>
    </row>
    <row r="39" spans="6:9" x14ac:dyDescent="0.2">
      <c r="F39" s="141"/>
      <c r="G39" s="142"/>
      <c r="H39" s="142"/>
      <c r="I39" s="4"/>
    </row>
    <row r="40" spans="6:9" x14ac:dyDescent="0.2">
      <c r="F40" s="141"/>
      <c r="G40" s="142"/>
      <c r="H40" s="142"/>
      <c r="I40" s="4"/>
    </row>
    <row r="41" spans="6:9" x14ac:dyDescent="0.2">
      <c r="F41" s="141"/>
      <c r="G41" s="142"/>
      <c r="H41" s="142"/>
      <c r="I41" s="4"/>
    </row>
    <row r="42" spans="6:9" x14ac:dyDescent="0.2">
      <c r="F42" s="141"/>
      <c r="G42" s="142"/>
      <c r="H42" s="142"/>
      <c r="I42" s="4"/>
    </row>
    <row r="43" spans="6:9" x14ac:dyDescent="0.2">
      <c r="F43" s="141"/>
      <c r="G43" s="142"/>
      <c r="H43" s="142"/>
      <c r="I43" s="4"/>
    </row>
    <row r="44" spans="6:9" x14ac:dyDescent="0.2">
      <c r="F44" s="141"/>
      <c r="G44" s="142"/>
      <c r="H44" s="142"/>
      <c r="I44" s="4"/>
    </row>
    <row r="45" spans="6:9" x14ac:dyDescent="0.2">
      <c r="F45" s="141"/>
      <c r="G45" s="142"/>
      <c r="H45" s="142"/>
      <c r="I45" s="4"/>
    </row>
    <row r="46" spans="6:9" x14ac:dyDescent="0.2">
      <c r="F46" s="141"/>
      <c r="G46" s="142"/>
      <c r="H46" s="142"/>
      <c r="I46" s="4"/>
    </row>
    <row r="47" spans="6:9" x14ac:dyDescent="0.2">
      <c r="F47" s="141"/>
      <c r="G47" s="142"/>
      <c r="H47" s="142"/>
      <c r="I47" s="4"/>
    </row>
    <row r="48" spans="6:9" x14ac:dyDescent="0.2">
      <c r="F48" s="141"/>
      <c r="G48" s="142"/>
      <c r="H48" s="142"/>
      <c r="I48" s="4"/>
    </row>
    <row r="49" spans="6:9" x14ac:dyDescent="0.2">
      <c r="F49" s="141"/>
      <c r="G49" s="142"/>
      <c r="H49" s="142"/>
      <c r="I49" s="4"/>
    </row>
    <row r="50" spans="6:9" x14ac:dyDescent="0.2">
      <c r="F50" s="141"/>
      <c r="G50" s="142"/>
      <c r="H50" s="142"/>
      <c r="I50" s="4"/>
    </row>
    <row r="51" spans="6:9" x14ac:dyDescent="0.2">
      <c r="F51" s="141"/>
      <c r="G51" s="142"/>
      <c r="H51" s="142"/>
      <c r="I51" s="4"/>
    </row>
    <row r="52" spans="6:9" x14ac:dyDescent="0.2">
      <c r="F52" s="141"/>
      <c r="G52" s="142"/>
      <c r="H52" s="142"/>
      <c r="I52" s="4"/>
    </row>
    <row r="53" spans="6:9" x14ac:dyDescent="0.2">
      <c r="F53" s="141"/>
      <c r="G53" s="142"/>
      <c r="H53" s="142"/>
      <c r="I53" s="4"/>
    </row>
    <row r="54" spans="6:9" x14ac:dyDescent="0.2">
      <c r="F54" s="141"/>
      <c r="G54" s="142"/>
      <c r="H54" s="142"/>
      <c r="I54" s="4"/>
    </row>
    <row r="55" spans="6:9" x14ac:dyDescent="0.2">
      <c r="F55" s="141"/>
      <c r="G55" s="142"/>
      <c r="H55" s="142"/>
      <c r="I55" s="4"/>
    </row>
    <row r="56" spans="6:9" x14ac:dyDescent="0.2">
      <c r="F56" s="141"/>
      <c r="G56" s="142"/>
      <c r="H56" s="142"/>
      <c r="I56" s="4"/>
    </row>
    <row r="57" spans="6:9" x14ac:dyDescent="0.2">
      <c r="F57" s="141"/>
      <c r="G57" s="142"/>
      <c r="H57" s="142"/>
      <c r="I57" s="4"/>
    </row>
    <row r="58" spans="6:9" x14ac:dyDescent="0.2">
      <c r="F58" s="141"/>
      <c r="G58" s="142"/>
      <c r="H58" s="142"/>
      <c r="I58" s="4"/>
    </row>
    <row r="59" spans="6:9" x14ac:dyDescent="0.2">
      <c r="F59" s="141"/>
      <c r="G59" s="142"/>
      <c r="H59" s="142"/>
      <c r="I59" s="4"/>
    </row>
    <row r="60" spans="6:9" x14ac:dyDescent="0.2">
      <c r="F60" s="141"/>
      <c r="G60" s="142"/>
      <c r="H60" s="142"/>
      <c r="I60" s="4"/>
    </row>
    <row r="61" spans="6:9" x14ac:dyDescent="0.2">
      <c r="F61" s="141"/>
      <c r="G61" s="142"/>
      <c r="H61" s="142"/>
      <c r="I61" s="4"/>
    </row>
    <row r="62" spans="6:9" x14ac:dyDescent="0.2">
      <c r="F62" s="141"/>
      <c r="G62" s="142"/>
      <c r="H62" s="142"/>
      <c r="I62" s="4"/>
    </row>
    <row r="63" spans="6:9" x14ac:dyDescent="0.2">
      <c r="F63" s="141"/>
      <c r="G63" s="142"/>
      <c r="H63" s="142"/>
      <c r="I63" s="4"/>
    </row>
    <row r="64" spans="6:9" x14ac:dyDescent="0.2">
      <c r="F64" s="141"/>
      <c r="G64" s="142"/>
      <c r="H64" s="142"/>
      <c r="I64" s="4"/>
    </row>
    <row r="65" spans="6:9" x14ac:dyDescent="0.2">
      <c r="F65" s="141"/>
      <c r="G65" s="142"/>
      <c r="H65" s="142"/>
      <c r="I65" s="4"/>
    </row>
    <row r="66" spans="6:9" x14ac:dyDescent="0.2">
      <c r="F66" s="141"/>
      <c r="G66" s="142"/>
      <c r="H66" s="142"/>
      <c r="I66" s="4"/>
    </row>
    <row r="67" spans="6:9" x14ac:dyDescent="0.2">
      <c r="F67" s="141"/>
      <c r="G67" s="142"/>
      <c r="H67" s="142"/>
      <c r="I67" s="4"/>
    </row>
    <row r="68" spans="6:9" x14ac:dyDescent="0.2">
      <c r="F68" s="141"/>
      <c r="G68" s="142"/>
      <c r="H68" s="142"/>
      <c r="I68" s="4"/>
    </row>
    <row r="69" spans="6:9" x14ac:dyDescent="0.2">
      <c r="F69" s="141"/>
      <c r="G69" s="142"/>
      <c r="H69" s="142"/>
      <c r="I69" s="4"/>
    </row>
    <row r="70" spans="6:9" x14ac:dyDescent="0.2">
      <c r="F70" s="141"/>
      <c r="G70" s="142"/>
      <c r="H70" s="142"/>
      <c r="I70" s="4"/>
    </row>
    <row r="71" spans="6:9" x14ac:dyDescent="0.2">
      <c r="F71" s="141"/>
      <c r="G71" s="142"/>
      <c r="H71" s="142"/>
      <c r="I71" s="4"/>
    </row>
    <row r="72" spans="6:9" x14ac:dyDescent="0.2">
      <c r="F72" s="141"/>
      <c r="G72" s="142"/>
      <c r="H72" s="142"/>
      <c r="I72" s="4"/>
    </row>
    <row r="73" spans="6:9" x14ac:dyDescent="0.2">
      <c r="F73" s="141"/>
      <c r="G73" s="142"/>
      <c r="H73" s="142"/>
      <c r="I73" s="4"/>
    </row>
    <row r="74" spans="6:9" x14ac:dyDescent="0.2">
      <c r="F74" s="141"/>
      <c r="G74" s="142"/>
      <c r="H74" s="142"/>
      <c r="I74" s="4"/>
    </row>
    <row r="75" spans="6:9" x14ac:dyDescent="0.2">
      <c r="F75" s="141"/>
      <c r="G75" s="142"/>
      <c r="H75" s="142"/>
      <c r="I75" s="4"/>
    </row>
    <row r="76" spans="6:9" x14ac:dyDescent="0.2">
      <c r="F76" s="141"/>
      <c r="G76" s="142"/>
      <c r="H76" s="142"/>
      <c r="I76" s="4"/>
    </row>
    <row r="77" spans="6:9" x14ac:dyDescent="0.2">
      <c r="F77" s="141"/>
      <c r="G77" s="142"/>
      <c r="H77" s="142"/>
      <c r="I77" s="4"/>
    </row>
    <row r="78" spans="6:9" x14ac:dyDescent="0.2">
      <c r="F78" s="141"/>
      <c r="G78" s="142"/>
      <c r="H78" s="142"/>
      <c r="I78" s="4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BE51"/>
  <sheetViews>
    <sheetView topLeftCell="A28" zoomScaleNormal="100" workbookViewId="0">
      <selection sqref="A1:B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9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10</v>
      </c>
      <c r="B2" s="9"/>
      <c r="C2" s="10" t="s">
        <v>134</v>
      </c>
      <c r="D2" s="10" t="s">
        <v>135</v>
      </c>
      <c r="E2" s="9"/>
      <c r="F2" s="11" t="s">
        <v>11</v>
      </c>
      <c r="G2" s="12"/>
    </row>
    <row r="3" spans="1:57" ht="3" hidden="1" customHeight="1" x14ac:dyDescent="0.2">
      <c r="A3" s="13"/>
      <c r="B3" s="14"/>
      <c r="C3" s="15"/>
      <c r="D3" s="15"/>
      <c r="E3" s="14"/>
      <c r="F3" s="16"/>
      <c r="G3" s="17"/>
    </row>
    <row r="4" spans="1:57" ht="12" customHeight="1" x14ac:dyDescent="0.2">
      <c r="A4" s="18" t="s">
        <v>12</v>
      </c>
      <c r="B4" s="14"/>
      <c r="C4" s="15"/>
      <c r="D4" s="15"/>
      <c r="E4" s="14"/>
      <c r="F4" s="16" t="s">
        <v>13</v>
      </c>
      <c r="G4" s="19"/>
    </row>
    <row r="5" spans="1:57" ht="12.95" customHeight="1" x14ac:dyDescent="0.2">
      <c r="A5" s="20" t="s">
        <v>81</v>
      </c>
      <c r="B5" s="21"/>
      <c r="C5" s="22" t="s">
        <v>82</v>
      </c>
      <c r="D5" s="23"/>
      <c r="E5" s="24"/>
      <c r="F5" s="16" t="s">
        <v>14</v>
      </c>
      <c r="G5" s="17"/>
    </row>
    <row r="6" spans="1:57" ht="12.95" customHeight="1" x14ac:dyDescent="0.2">
      <c r="A6" s="18" t="s">
        <v>15</v>
      </c>
      <c r="B6" s="14"/>
      <c r="C6" s="15"/>
      <c r="D6" s="15"/>
      <c r="E6" s="14"/>
      <c r="F6" s="25" t="s">
        <v>16</v>
      </c>
      <c r="G6" s="26">
        <v>0</v>
      </c>
      <c r="O6" s="27"/>
    </row>
    <row r="7" spans="1:57" ht="12.95" customHeight="1" x14ac:dyDescent="0.2">
      <c r="A7" s="28" t="s">
        <v>78</v>
      </c>
      <c r="B7" s="29"/>
      <c r="C7" s="30" t="s">
        <v>79</v>
      </c>
      <c r="D7" s="31"/>
      <c r="E7" s="31"/>
      <c r="F7" s="32" t="s">
        <v>17</v>
      </c>
      <c r="G7" s="26">
        <f>IF(G6=0,,ROUND((F30+F32)/G6,1))</f>
        <v>0</v>
      </c>
    </row>
    <row r="8" spans="1:57" x14ac:dyDescent="0.2">
      <c r="A8" s="33" t="s">
        <v>18</v>
      </c>
      <c r="B8" s="16"/>
      <c r="C8" s="347"/>
      <c r="D8" s="347"/>
      <c r="E8" s="348"/>
      <c r="F8" s="34" t="s">
        <v>19</v>
      </c>
      <c r="G8" s="35"/>
      <c r="H8" s="36"/>
      <c r="I8" s="37"/>
    </row>
    <row r="9" spans="1:57" x14ac:dyDescent="0.2">
      <c r="A9" s="33" t="s">
        <v>20</v>
      </c>
      <c r="B9" s="16"/>
      <c r="C9" s="347"/>
      <c r="D9" s="347"/>
      <c r="E9" s="348"/>
      <c r="F9" s="16"/>
      <c r="G9" s="38"/>
      <c r="H9" s="39"/>
    </row>
    <row r="10" spans="1:57" x14ac:dyDescent="0.2">
      <c r="A10" s="33" t="s">
        <v>21</v>
      </c>
      <c r="B10" s="16"/>
      <c r="C10" s="347"/>
      <c r="D10" s="347"/>
      <c r="E10" s="347"/>
      <c r="F10" s="40"/>
      <c r="G10" s="41"/>
      <c r="H10" s="42"/>
    </row>
    <row r="11" spans="1:57" ht="13.5" customHeight="1" x14ac:dyDescent="0.2">
      <c r="A11" s="33" t="s">
        <v>22</v>
      </c>
      <c r="B11" s="16"/>
      <c r="C11" s="347" t="s">
        <v>121</v>
      </c>
      <c r="D11" s="347"/>
      <c r="E11" s="347"/>
      <c r="F11" s="43" t="s">
        <v>23</v>
      </c>
      <c r="G11" s="44"/>
      <c r="H11" s="39"/>
      <c r="BA11" s="45"/>
      <c r="BB11" s="45"/>
      <c r="BC11" s="45"/>
      <c r="BD11" s="45"/>
      <c r="BE11" s="45"/>
    </row>
    <row r="12" spans="1:57" ht="12.75" customHeight="1" x14ac:dyDescent="0.2">
      <c r="A12" s="46" t="s">
        <v>24</v>
      </c>
      <c r="B12" s="14"/>
      <c r="C12" s="349"/>
      <c r="D12" s="349"/>
      <c r="E12" s="349"/>
      <c r="F12" s="47" t="s">
        <v>25</v>
      </c>
      <c r="G12" s="48"/>
      <c r="H12" s="39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9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 t="e">
        <f>'01 R113429627 Rek'!E10</f>
        <v>#REF!</v>
      </c>
      <c r="D15" s="61" t="str">
        <f>'01 R113429627 Rek'!A15</f>
        <v>Ztížené výrobní podmínky</v>
      </c>
      <c r="E15" s="62"/>
      <c r="F15" s="63"/>
      <c r="G15" s="60">
        <f>'01 R113429627 Rek'!I15</f>
        <v>0</v>
      </c>
    </row>
    <row r="16" spans="1:57" ht="15.95" customHeight="1" x14ac:dyDescent="0.2">
      <c r="A16" s="58" t="s">
        <v>30</v>
      </c>
      <c r="B16" s="59" t="s">
        <v>31</v>
      </c>
      <c r="C16" s="60" t="e">
        <f>'01 R113429627 Rek'!F10</f>
        <v>#REF!</v>
      </c>
      <c r="D16" s="13" t="str">
        <f>'01 R113429627 Rek'!A16</f>
        <v>Oborová přirážka</v>
      </c>
      <c r="E16" s="64"/>
      <c r="F16" s="65"/>
      <c r="G16" s="60">
        <f>'01 R113429627 Rek'!I16</f>
        <v>0</v>
      </c>
    </row>
    <row r="17" spans="1:7" ht="15.95" customHeight="1" x14ac:dyDescent="0.2">
      <c r="A17" s="58" t="s">
        <v>32</v>
      </c>
      <c r="B17" s="59" t="s">
        <v>33</v>
      </c>
      <c r="C17" s="60" t="e">
        <f>'01 R113429627 Rek'!H10</f>
        <v>#REF!</v>
      </c>
      <c r="D17" s="13" t="str">
        <f>'01 R113429627 Rek'!A17</f>
        <v>Přesun stavebních kapacit</v>
      </c>
      <c r="E17" s="64"/>
      <c r="F17" s="65"/>
      <c r="G17" s="60">
        <f>'01 R113429627 Rek'!I17</f>
        <v>0</v>
      </c>
    </row>
    <row r="18" spans="1:7" ht="15.95" customHeight="1" x14ac:dyDescent="0.2">
      <c r="A18" s="66" t="s">
        <v>34</v>
      </c>
      <c r="B18" s="67" t="s">
        <v>35</v>
      </c>
      <c r="C18" s="60" t="e">
        <f>'01 R113429627 Rek'!G10</f>
        <v>#REF!</v>
      </c>
      <c r="D18" s="13" t="str">
        <f>'01 R113429627 Rek'!A18</f>
        <v>Mimostaveništní doprava</v>
      </c>
      <c r="E18" s="64"/>
      <c r="F18" s="65"/>
      <c r="G18" s="60">
        <f>'01 R113429627 Rek'!I18</f>
        <v>0</v>
      </c>
    </row>
    <row r="19" spans="1:7" ht="15.95" customHeight="1" x14ac:dyDescent="0.2">
      <c r="A19" s="68" t="s">
        <v>36</v>
      </c>
      <c r="B19" s="59"/>
      <c r="C19" s="60" t="e">
        <f>SUM(C15:C18)</f>
        <v>#REF!</v>
      </c>
      <c r="D19" s="13" t="str">
        <f>'01 R113429627 Rek'!A19</f>
        <v>Zařízení staveniště</v>
      </c>
      <c r="E19" s="64"/>
      <c r="F19" s="65"/>
      <c r="G19" s="60">
        <f>'01 R113429627 Rek'!I19</f>
        <v>0</v>
      </c>
    </row>
    <row r="20" spans="1:7" ht="15.95" customHeight="1" x14ac:dyDescent="0.2">
      <c r="A20" s="68"/>
      <c r="B20" s="59"/>
      <c r="C20" s="60"/>
      <c r="D20" s="13" t="str">
        <f>'01 R113429627 Rek'!A20</f>
        <v>Provoz investora</v>
      </c>
      <c r="E20" s="64"/>
      <c r="F20" s="65"/>
      <c r="G20" s="60">
        <f>'01 R113429627 Rek'!I20</f>
        <v>0</v>
      </c>
    </row>
    <row r="21" spans="1:7" ht="15.95" customHeight="1" x14ac:dyDescent="0.2">
      <c r="A21" s="68" t="s">
        <v>8</v>
      </c>
      <c r="B21" s="59"/>
      <c r="C21" s="60" t="e">
        <f>'01 R113429627 Rek'!I10</f>
        <v>#REF!</v>
      </c>
      <c r="D21" s="13" t="str">
        <f>'01 R113429627 Rek'!A21</f>
        <v>Kompletační činnost (IČD)</v>
      </c>
      <c r="E21" s="64"/>
      <c r="F21" s="65"/>
      <c r="G21" s="60">
        <f>'01 R113429627 Rek'!I21</f>
        <v>0</v>
      </c>
    </row>
    <row r="22" spans="1:7" ht="15.95" customHeight="1" x14ac:dyDescent="0.2">
      <c r="A22" s="69" t="s">
        <v>37</v>
      </c>
      <c r="B22" s="39"/>
      <c r="C22" s="60" t="e">
        <f>C19+C21</f>
        <v>#REF!</v>
      </c>
      <c r="D22" s="13" t="s">
        <v>38</v>
      </c>
      <c r="E22" s="64"/>
      <c r="F22" s="65"/>
      <c r="G22" s="60">
        <f>G23-SUM(G15:G21)</f>
        <v>0</v>
      </c>
    </row>
    <row r="23" spans="1:7" ht="15.95" customHeight="1" thickBot="1" x14ac:dyDescent="0.25">
      <c r="A23" s="345" t="s">
        <v>39</v>
      </c>
      <c r="B23" s="346"/>
      <c r="C23" s="70" t="e">
        <f>C22+G23</f>
        <v>#REF!</v>
      </c>
      <c r="D23" s="71" t="s">
        <v>40</v>
      </c>
      <c r="E23" s="72"/>
      <c r="F23" s="73"/>
      <c r="G23" s="60">
        <f>'01 R113429627 Rek'!H23</f>
        <v>0</v>
      </c>
    </row>
    <row r="24" spans="1:7" x14ac:dyDescent="0.2">
      <c r="A24" s="74" t="s">
        <v>41</v>
      </c>
      <c r="B24" s="75"/>
      <c r="C24" s="76"/>
      <c r="D24" s="75" t="s">
        <v>42</v>
      </c>
      <c r="E24" s="75"/>
      <c r="F24" s="77" t="s">
        <v>43</v>
      </c>
      <c r="G24" s="78"/>
    </row>
    <row r="25" spans="1:7" x14ac:dyDescent="0.2">
      <c r="A25" s="69" t="s">
        <v>44</v>
      </c>
      <c r="B25" s="39"/>
      <c r="C25" s="79"/>
      <c r="D25" s="39" t="s">
        <v>44</v>
      </c>
      <c r="F25" s="80" t="s">
        <v>44</v>
      </c>
      <c r="G25" s="81"/>
    </row>
    <row r="26" spans="1:7" ht="37.5" customHeight="1" x14ac:dyDescent="0.2">
      <c r="A26" s="69" t="s">
        <v>45</v>
      </c>
      <c r="B26" s="82"/>
      <c r="C26" s="79"/>
      <c r="D26" s="39" t="s">
        <v>45</v>
      </c>
      <c r="F26" s="80" t="s">
        <v>45</v>
      </c>
      <c r="G26" s="81"/>
    </row>
    <row r="27" spans="1:7" x14ac:dyDescent="0.2">
      <c r="A27" s="69"/>
      <c r="B27" s="83"/>
      <c r="C27" s="79"/>
      <c r="D27" s="39"/>
      <c r="F27" s="80"/>
      <c r="G27" s="81"/>
    </row>
    <row r="28" spans="1:7" x14ac:dyDescent="0.2">
      <c r="A28" s="69" t="s">
        <v>46</v>
      </c>
      <c r="B28" s="39"/>
      <c r="C28" s="79"/>
      <c r="D28" s="80" t="s">
        <v>47</v>
      </c>
      <c r="E28" s="79"/>
      <c r="F28" s="84" t="s">
        <v>47</v>
      </c>
      <c r="G28" s="81"/>
    </row>
    <row r="29" spans="1:7" ht="69" customHeight="1" x14ac:dyDescent="0.2">
      <c r="A29" s="69"/>
      <c r="B29" s="39"/>
      <c r="C29" s="85"/>
      <c r="D29" s="86"/>
      <c r="E29" s="85"/>
      <c r="F29" s="39"/>
      <c r="G29" s="81"/>
    </row>
    <row r="30" spans="1:7" x14ac:dyDescent="0.2">
      <c r="A30" s="87" t="s">
        <v>2</v>
      </c>
      <c r="B30" s="88"/>
      <c r="C30" s="89">
        <v>20</v>
      </c>
      <c r="D30" s="88" t="s">
        <v>48</v>
      </c>
      <c r="E30" s="90"/>
      <c r="F30" s="351" t="e">
        <f>C23-F32</f>
        <v>#REF!</v>
      </c>
      <c r="G30" s="352"/>
    </row>
    <row r="31" spans="1:7" x14ac:dyDescent="0.2">
      <c r="A31" s="87" t="s">
        <v>49</v>
      </c>
      <c r="B31" s="88"/>
      <c r="C31" s="89">
        <f>C30</f>
        <v>20</v>
      </c>
      <c r="D31" s="88" t="s">
        <v>50</v>
      </c>
      <c r="E31" s="90"/>
      <c r="F31" s="351" t="e">
        <f>ROUND(PRODUCT(F30,C31/100),0)</f>
        <v>#REF!</v>
      </c>
      <c r="G31" s="352"/>
    </row>
    <row r="32" spans="1:7" x14ac:dyDescent="0.2">
      <c r="A32" s="87" t="s">
        <v>2</v>
      </c>
      <c r="B32" s="88"/>
      <c r="C32" s="89">
        <v>0</v>
      </c>
      <c r="D32" s="88" t="s">
        <v>50</v>
      </c>
      <c r="E32" s="90"/>
      <c r="F32" s="351">
        <v>0</v>
      </c>
      <c r="G32" s="352"/>
    </row>
    <row r="33" spans="1:8" x14ac:dyDescent="0.2">
      <c r="A33" s="87" t="s">
        <v>49</v>
      </c>
      <c r="B33" s="91"/>
      <c r="C33" s="92">
        <f>C32</f>
        <v>0</v>
      </c>
      <c r="D33" s="88" t="s">
        <v>50</v>
      </c>
      <c r="E33" s="65"/>
      <c r="F33" s="351">
        <f>ROUND(PRODUCT(F32,C33/100),0)</f>
        <v>0</v>
      </c>
      <c r="G33" s="352"/>
    </row>
    <row r="34" spans="1:8" s="96" customFormat="1" ht="19.5" customHeight="1" thickBot="1" x14ac:dyDescent="0.3">
      <c r="A34" s="93" t="s">
        <v>51</v>
      </c>
      <c r="B34" s="94"/>
      <c r="C34" s="94"/>
      <c r="D34" s="94"/>
      <c r="E34" s="95"/>
      <c r="F34" s="353" t="e">
        <f>ROUND(SUM(F30:F33),0)</f>
        <v>#REF!</v>
      </c>
      <c r="G34" s="354"/>
    </row>
    <row r="36" spans="1:8" x14ac:dyDescent="0.2">
      <c r="A36" s="2" t="s">
        <v>52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355"/>
      <c r="C37" s="355"/>
      <c r="D37" s="355"/>
      <c r="E37" s="355"/>
      <c r="F37" s="355"/>
      <c r="G37" s="355"/>
      <c r="H37" s="1" t="s">
        <v>0</v>
      </c>
    </row>
    <row r="38" spans="1:8" ht="12.75" customHeight="1" x14ac:dyDescent="0.2">
      <c r="A38" s="97"/>
      <c r="B38" s="355"/>
      <c r="C38" s="355"/>
      <c r="D38" s="355"/>
      <c r="E38" s="355"/>
      <c r="F38" s="355"/>
      <c r="G38" s="355"/>
      <c r="H38" s="1" t="s">
        <v>0</v>
      </c>
    </row>
    <row r="39" spans="1:8" x14ac:dyDescent="0.2">
      <c r="A39" s="97"/>
      <c r="B39" s="355"/>
      <c r="C39" s="355"/>
      <c r="D39" s="355"/>
      <c r="E39" s="355"/>
      <c r="F39" s="355"/>
      <c r="G39" s="355"/>
      <c r="H39" s="1" t="s">
        <v>0</v>
      </c>
    </row>
    <row r="40" spans="1:8" x14ac:dyDescent="0.2">
      <c r="A40" s="97"/>
      <c r="B40" s="355"/>
      <c r="C40" s="355"/>
      <c r="D40" s="355"/>
      <c r="E40" s="355"/>
      <c r="F40" s="355"/>
      <c r="G40" s="355"/>
      <c r="H40" s="1" t="s">
        <v>0</v>
      </c>
    </row>
    <row r="41" spans="1:8" x14ac:dyDescent="0.2">
      <c r="A41" s="97"/>
      <c r="B41" s="355"/>
      <c r="C41" s="355"/>
      <c r="D41" s="355"/>
      <c r="E41" s="355"/>
      <c r="F41" s="355"/>
      <c r="G41" s="355"/>
      <c r="H41" s="1" t="s">
        <v>0</v>
      </c>
    </row>
    <row r="42" spans="1:8" x14ac:dyDescent="0.2">
      <c r="A42" s="97"/>
      <c r="B42" s="355"/>
      <c r="C42" s="355"/>
      <c r="D42" s="355"/>
      <c r="E42" s="355"/>
      <c r="F42" s="355"/>
      <c r="G42" s="355"/>
      <c r="H42" s="1" t="s">
        <v>0</v>
      </c>
    </row>
    <row r="43" spans="1:8" x14ac:dyDescent="0.2">
      <c r="A43" s="97"/>
      <c r="B43" s="355"/>
      <c r="C43" s="355"/>
      <c r="D43" s="355"/>
      <c r="E43" s="355"/>
      <c r="F43" s="355"/>
      <c r="G43" s="355"/>
      <c r="H43" s="1" t="s">
        <v>0</v>
      </c>
    </row>
    <row r="44" spans="1:8" ht="12.75" customHeight="1" x14ac:dyDescent="0.2">
      <c r="A44" s="97"/>
      <c r="B44" s="355"/>
      <c r="C44" s="355"/>
      <c r="D44" s="355"/>
      <c r="E44" s="355"/>
      <c r="F44" s="355"/>
      <c r="G44" s="355"/>
      <c r="H44" s="1" t="s">
        <v>0</v>
      </c>
    </row>
    <row r="45" spans="1:8" ht="12.75" customHeight="1" x14ac:dyDescent="0.2">
      <c r="A45" s="97"/>
      <c r="B45" s="355"/>
      <c r="C45" s="355"/>
      <c r="D45" s="355"/>
      <c r="E45" s="355"/>
      <c r="F45" s="355"/>
      <c r="G45" s="355"/>
      <c r="H45" s="1" t="s">
        <v>0</v>
      </c>
    </row>
    <row r="46" spans="1:8" x14ac:dyDescent="0.2">
      <c r="B46" s="350"/>
      <c r="C46" s="350"/>
      <c r="D46" s="350"/>
      <c r="E46" s="350"/>
      <c r="F46" s="350"/>
      <c r="G46" s="350"/>
    </row>
    <row r="47" spans="1:8" x14ac:dyDescent="0.2">
      <c r="B47" s="350"/>
      <c r="C47" s="350"/>
      <c r="D47" s="350"/>
      <c r="E47" s="350"/>
      <c r="F47" s="350"/>
      <c r="G47" s="350"/>
    </row>
    <row r="48" spans="1:8" x14ac:dyDescent="0.2">
      <c r="B48" s="350"/>
      <c r="C48" s="350"/>
      <c r="D48" s="350"/>
      <c r="E48" s="350"/>
      <c r="F48" s="350"/>
      <c r="G48" s="350"/>
    </row>
    <row r="49" spans="2:7" x14ac:dyDescent="0.2">
      <c r="B49" s="350"/>
      <c r="C49" s="350"/>
      <c r="D49" s="350"/>
      <c r="E49" s="350"/>
      <c r="F49" s="350"/>
      <c r="G49" s="350"/>
    </row>
    <row r="50" spans="2:7" x14ac:dyDescent="0.2">
      <c r="B50" s="350"/>
      <c r="C50" s="350"/>
      <c r="D50" s="350"/>
      <c r="E50" s="350"/>
      <c r="F50" s="350"/>
      <c r="G50" s="350"/>
    </row>
    <row r="51" spans="2:7" x14ac:dyDescent="0.2">
      <c r="B51" s="350"/>
      <c r="C51" s="350"/>
      <c r="D51" s="350"/>
      <c r="E51" s="350"/>
      <c r="F51" s="350"/>
      <c r="G51" s="35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7"/>
  <dimension ref="A1:BE74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56" t="s">
        <v>1</v>
      </c>
      <c r="B1" s="357"/>
      <c r="C1" s="98" t="s">
        <v>80</v>
      </c>
      <c r="D1" s="99"/>
      <c r="E1" s="100"/>
      <c r="F1" s="99"/>
      <c r="G1" s="101" t="s">
        <v>53</v>
      </c>
      <c r="H1" s="102" t="s">
        <v>134</v>
      </c>
      <c r="I1" s="103"/>
    </row>
    <row r="2" spans="1:57" ht="13.5" thickBot="1" x14ac:dyDescent="0.25">
      <c r="A2" s="358" t="s">
        <v>54</v>
      </c>
      <c r="B2" s="359"/>
      <c r="C2" s="193">
        <v>40603</v>
      </c>
      <c r="D2" s="104"/>
      <c r="E2" s="105"/>
      <c r="F2" s="104"/>
      <c r="G2" s="360" t="s">
        <v>135</v>
      </c>
      <c r="H2" s="361"/>
      <c r="I2" s="362"/>
    </row>
    <row r="3" spans="1:57" ht="13.5" thickTop="1" x14ac:dyDescent="0.2">
      <c r="F3" s="39"/>
    </row>
    <row r="4" spans="1:57" ht="19.5" customHeight="1" x14ac:dyDescent="0.25">
      <c r="A4" s="106" t="s">
        <v>55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/>
    <row r="6" spans="1:57" s="39" customFormat="1" ht="13.5" thickBot="1" x14ac:dyDescent="0.25">
      <c r="A6" s="109"/>
      <c r="B6" s="110" t="s">
        <v>56</v>
      </c>
      <c r="C6" s="110"/>
      <c r="D6" s="111"/>
      <c r="E6" s="112" t="s">
        <v>4</v>
      </c>
      <c r="F6" s="113" t="s">
        <v>5</v>
      </c>
      <c r="G6" s="113" t="s">
        <v>6</v>
      </c>
      <c r="H6" s="113" t="s">
        <v>7</v>
      </c>
      <c r="I6" s="114" t="s">
        <v>8</v>
      </c>
    </row>
    <row r="7" spans="1:57" s="39" customFormat="1" x14ac:dyDescent="0.2">
      <c r="A7" s="194" t="e">
        <f>#REF!</f>
        <v>#REF!</v>
      </c>
      <c r="B7" s="5" t="e">
        <f>#REF!</f>
        <v>#REF!</v>
      </c>
      <c r="D7" s="115"/>
      <c r="E7" s="195" t="e">
        <f>#REF!</f>
        <v>#REF!</v>
      </c>
      <c r="F7" s="196" t="e">
        <f>#REF!</f>
        <v>#REF!</v>
      </c>
      <c r="G7" s="196" t="e">
        <f>#REF!</f>
        <v>#REF!</v>
      </c>
      <c r="H7" s="196" t="e">
        <f>#REF!</f>
        <v>#REF!</v>
      </c>
      <c r="I7" s="197" t="e">
        <f>#REF!</f>
        <v>#REF!</v>
      </c>
    </row>
    <row r="8" spans="1:57" s="39" customFormat="1" x14ac:dyDescent="0.2">
      <c r="A8" s="194" t="e">
        <f>#REF!</f>
        <v>#REF!</v>
      </c>
      <c r="B8" s="5" t="e">
        <f>#REF!</f>
        <v>#REF!</v>
      </c>
      <c r="D8" s="115"/>
      <c r="E8" s="195" t="e">
        <f>#REF!</f>
        <v>#REF!</v>
      </c>
      <c r="F8" s="196" t="e">
        <f>#REF!</f>
        <v>#REF!</v>
      </c>
      <c r="G8" s="196" t="e">
        <f>#REF!</f>
        <v>#REF!</v>
      </c>
      <c r="H8" s="196" t="e">
        <f>#REF!</f>
        <v>#REF!</v>
      </c>
      <c r="I8" s="197" t="e">
        <f>#REF!</f>
        <v>#REF!</v>
      </c>
    </row>
    <row r="9" spans="1:57" s="39" customFormat="1" ht="13.5" thickBot="1" x14ac:dyDescent="0.25">
      <c r="A9" s="194" t="e">
        <f>#REF!</f>
        <v>#REF!</v>
      </c>
      <c r="B9" s="5" t="e">
        <f>#REF!</f>
        <v>#REF!</v>
      </c>
      <c r="D9" s="115"/>
      <c r="E9" s="195" t="e">
        <f>#REF!</f>
        <v>#REF!</v>
      </c>
      <c r="F9" s="196" t="e">
        <f>#REF!</f>
        <v>#REF!</v>
      </c>
      <c r="G9" s="196" t="e">
        <f>#REF!</f>
        <v>#REF!</v>
      </c>
      <c r="H9" s="196" t="e">
        <f>#REF!</f>
        <v>#REF!</v>
      </c>
      <c r="I9" s="197" t="e">
        <f>#REF!</f>
        <v>#REF!</v>
      </c>
    </row>
    <row r="10" spans="1:57" s="3" customFormat="1" ht="13.5" thickBot="1" x14ac:dyDescent="0.25">
      <c r="A10" s="116"/>
      <c r="B10" s="117" t="s">
        <v>57</v>
      </c>
      <c r="C10" s="117"/>
      <c r="D10" s="118"/>
      <c r="E10" s="119" t="e">
        <f>SUM(E7:E9)</f>
        <v>#REF!</v>
      </c>
      <c r="F10" s="120" t="e">
        <f>SUM(F7:F9)</f>
        <v>#REF!</v>
      </c>
      <c r="G10" s="120" t="e">
        <f>SUM(G7:G9)</f>
        <v>#REF!</v>
      </c>
      <c r="H10" s="120" t="e">
        <f>SUM(H7:H9)</f>
        <v>#REF!</v>
      </c>
      <c r="I10" s="121" t="e">
        <f>SUM(I7:I9)</f>
        <v>#REF!</v>
      </c>
    </row>
    <row r="11" spans="1:57" x14ac:dyDescent="0.2">
      <c r="A11" s="39"/>
      <c r="B11" s="39"/>
      <c r="C11" s="39"/>
      <c r="D11" s="39"/>
      <c r="E11" s="39"/>
      <c r="F11" s="39"/>
      <c r="G11" s="39"/>
      <c r="H11" s="39"/>
      <c r="I11" s="39"/>
    </row>
    <row r="12" spans="1:57" ht="19.5" customHeight="1" x14ac:dyDescent="0.25">
      <c r="A12" s="107" t="s">
        <v>58</v>
      </c>
      <c r="B12" s="107"/>
      <c r="C12" s="107"/>
      <c r="D12" s="107"/>
      <c r="E12" s="107"/>
      <c r="F12" s="107"/>
      <c r="G12" s="122"/>
      <c r="H12" s="107"/>
      <c r="I12" s="107"/>
      <c r="BA12" s="45"/>
      <c r="BB12" s="45"/>
      <c r="BC12" s="45"/>
      <c r="BD12" s="45"/>
      <c r="BE12" s="45"/>
    </row>
    <row r="13" spans="1:57" ht="13.5" thickBot="1" x14ac:dyDescent="0.25"/>
    <row r="14" spans="1:57" x14ac:dyDescent="0.2">
      <c r="A14" s="74" t="s">
        <v>59</v>
      </c>
      <c r="B14" s="75"/>
      <c r="C14" s="75"/>
      <c r="D14" s="123"/>
      <c r="E14" s="124" t="s">
        <v>60</v>
      </c>
      <c r="F14" s="125" t="s">
        <v>3</v>
      </c>
      <c r="G14" s="126" t="s">
        <v>61</v>
      </c>
      <c r="H14" s="127"/>
      <c r="I14" s="128" t="s">
        <v>60</v>
      </c>
    </row>
    <row r="15" spans="1:57" x14ac:dyDescent="0.2">
      <c r="A15" s="68" t="s">
        <v>113</v>
      </c>
      <c r="B15" s="59"/>
      <c r="C15" s="59"/>
      <c r="D15" s="129"/>
      <c r="E15" s="130">
        <v>0</v>
      </c>
      <c r="F15" s="131">
        <v>0</v>
      </c>
      <c r="G15" s="132">
        <v>0</v>
      </c>
      <c r="H15" s="133"/>
      <c r="I15" s="134">
        <f t="shared" ref="I15:I22" si="0">E15+F15*G15/100</f>
        <v>0</v>
      </c>
      <c r="BA15" s="1">
        <v>0</v>
      </c>
    </row>
    <row r="16" spans="1:57" x14ac:dyDescent="0.2">
      <c r="A16" s="68" t="s">
        <v>114</v>
      </c>
      <c r="B16" s="59"/>
      <c r="C16" s="59"/>
      <c r="D16" s="129"/>
      <c r="E16" s="130">
        <v>0</v>
      </c>
      <c r="F16" s="131">
        <v>0</v>
      </c>
      <c r="G16" s="132">
        <v>0</v>
      </c>
      <c r="H16" s="133"/>
      <c r="I16" s="134">
        <f t="shared" si="0"/>
        <v>0</v>
      </c>
      <c r="BA16" s="1">
        <v>0</v>
      </c>
    </row>
    <row r="17" spans="1:53" x14ac:dyDescent="0.2">
      <c r="A17" s="68" t="s">
        <v>115</v>
      </c>
      <c r="B17" s="59"/>
      <c r="C17" s="59"/>
      <c r="D17" s="129"/>
      <c r="E17" s="130">
        <v>0</v>
      </c>
      <c r="F17" s="131">
        <v>0</v>
      </c>
      <c r="G17" s="132">
        <v>0</v>
      </c>
      <c r="H17" s="133"/>
      <c r="I17" s="134">
        <f t="shared" si="0"/>
        <v>0</v>
      </c>
      <c r="BA17" s="1">
        <v>0</v>
      </c>
    </row>
    <row r="18" spans="1:53" x14ac:dyDescent="0.2">
      <c r="A18" s="68" t="s">
        <v>116</v>
      </c>
      <c r="B18" s="59"/>
      <c r="C18" s="59"/>
      <c r="D18" s="129"/>
      <c r="E18" s="130">
        <v>0</v>
      </c>
      <c r="F18" s="131">
        <v>0</v>
      </c>
      <c r="G18" s="132">
        <v>0</v>
      </c>
      <c r="H18" s="133"/>
      <c r="I18" s="134">
        <f t="shared" si="0"/>
        <v>0</v>
      </c>
      <c r="BA18" s="1">
        <v>0</v>
      </c>
    </row>
    <row r="19" spans="1:53" x14ac:dyDescent="0.2">
      <c r="A19" s="68" t="s">
        <v>117</v>
      </c>
      <c r="B19" s="59"/>
      <c r="C19" s="59"/>
      <c r="D19" s="129"/>
      <c r="E19" s="130">
        <v>0</v>
      </c>
      <c r="F19" s="131">
        <v>0</v>
      </c>
      <c r="G19" s="132">
        <v>441237</v>
      </c>
      <c r="H19" s="133"/>
      <c r="I19" s="134">
        <f t="shared" si="0"/>
        <v>0</v>
      </c>
      <c r="BA19" s="1">
        <v>1</v>
      </c>
    </row>
    <row r="20" spans="1:53" x14ac:dyDescent="0.2">
      <c r="A20" s="68" t="s">
        <v>118</v>
      </c>
      <c r="B20" s="59"/>
      <c r="C20" s="59"/>
      <c r="D20" s="129"/>
      <c r="E20" s="130">
        <v>0</v>
      </c>
      <c r="F20" s="131">
        <v>0</v>
      </c>
      <c r="G20" s="132">
        <v>441237</v>
      </c>
      <c r="H20" s="133"/>
      <c r="I20" s="134">
        <f t="shared" si="0"/>
        <v>0</v>
      </c>
      <c r="BA20" s="1">
        <v>1</v>
      </c>
    </row>
    <row r="21" spans="1:53" x14ac:dyDescent="0.2">
      <c r="A21" s="68" t="s">
        <v>119</v>
      </c>
      <c r="B21" s="59"/>
      <c r="C21" s="59"/>
      <c r="D21" s="129"/>
      <c r="E21" s="130">
        <v>0</v>
      </c>
      <c r="F21" s="131">
        <v>0</v>
      </c>
      <c r="G21" s="132">
        <v>441237</v>
      </c>
      <c r="H21" s="133"/>
      <c r="I21" s="134">
        <f t="shared" si="0"/>
        <v>0</v>
      </c>
      <c r="BA21" s="1">
        <v>2</v>
      </c>
    </row>
    <row r="22" spans="1:53" x14ac:dyDescent="0.2">
      <c r="A22" s="68" t="s">
        <v>120</v>
      </c>
      <c r="B22" s="59"/>
      <c r="C22" s="59"/>
      <c r="D22" s="129"/>
      <c r="E22" s="130">
        <v>0</v>
      </c>
      <c r="F22" s="131">
        <v>0</v>
      </c>
      <c r="G22" s="132">
        <v>441237</v>
      </c>
      <c r="H22" s="133"/>
      <c r="I22" s="134">
        <f t="shared" si="0"/>
        <v>0</v>
      </c>
      <c r="BA22" s="1">
        <v>2</v>
      </c>
    </row>
    <row r="23" spans="1:53" ht="13.5" thickBot="1" x14ac:dyDescent="0.25">
      <c r="A23" s="135"/>
      <c r="B23" s="136" t="s">
        <v>62</v>
      </c>
      <c r="C23" s="137"/>
      <c r="D23" s="138"/>
      <c r="E23" s="139"/>
      <c r="F23" s="140"/>
      <c r="G23" s="140"/>
      <c r="H23" s="363">
        <f>SUM(I15:I22)</f>
        <v>0</v>
      </c>
      <c r="I23" s="364"/>
    </row>
    <row r="25" spans="1:53" x14ac:dyDescent="0.2">
      <c r="B25" s="3"/>
      <c r="F25" s="141"/>
      <c r="G25" s="142"/>
      <c r="H25" s="142"/>
      <c r="I25" s="4"/>
    </row>
    <row r="26" spans="1:53" x14ac:dyDescent="0.2">
      <c r="F26" s="141"/>
      <c r="G26" s="142"/>
      <c r="H26" s="142"/>
      <c r="I26" s="4"/>
    </row>
    <row r="27" spans="1:53" x14ac:dyDescent="0.2">
      <c r="F27" s="141"/>
      <c r="G27" s="142"/>
      <c r="H27" s="142"/>
      <c r="I27" s="4"/>
    </row>
    <row r="28" spans="1:53" x14ac:dyDescent="0.2">
      <c r="F28" s="141"/>
      <c r="G28" s="142"/>
      <c r="H28" s="142"/>
      <c r="I28" s="4"/>
    </row>
    <row r="29" spans="1:53" x14ac:dyDescent="0.2">
      <c r="F29" s="141"/>
      <c r="G29" s="142"/>
      <c r="H29" s="142"/>
      <c r="I29" s="4"/>
    </row>
    <row r="30" spans="1:53" x14ac:dyDescent="0.2">
      <c r="F30" s="141"/>
      <c r="G30" s="142"/>
      <c r="H30" s="142"/>
      <c r="I30" s="4"/>
    </row>
    <row r="31" spans="1:53" x14ac:dyDescent="0.2">
      <c r="F31" s="141"/>
      <c r="G31" s="142"/>
      <c r="H31" s="142"/>
      <c r="I31" s="4"/>
    </row>
    <row r="32" spans="1:53" x14ac:dyDescent="0.2">
      <c r="F32" s="141"/>
      <c r="G32" s="142"/>
      <c r="H32" s="142"/>
      <c r="I32" s="4"/>
    </row>
    <row r="33" spans="6:9" x14ac:dyDescent="0.2">
      <c r="F33" s="141"/>
      <c r="G33" s="142"/>
      <c r="H33" s="142"/>
      <c r="I33" s="4"/>
    </row>
    <row r="34" spans="6:9" x14ac:dyDescent="0.2">
      <c r="F34" s="141"/>
      <c r="G34" s="142"/>
      <c r="H34" s="142"/>
      <c r="I34" s="4"/>
    </row>
    <row r="35" spans="6:9" x14ac:dyDescent="0.2">
      <c r="F35" s="141"/>
      <c r="G35" s="142"/>
      <c r="H35" s="142"/>
      <c r="I35" s="4"/>
    </row>
    <row r="36" spans="6:9" x14ac:dyDescent="0.2">
      <c r="F36" s="141"/>
      <c r="G36" s="142"/>
      <c r="H36" s="142"/>
      <c r="I36" s="4"/>
    </row>
    <row r="37" spans="6:9" x14ac:dyDescent="0.2">
      <c r="F37" s="141"/>
      <c r="G37" s="142"/>
      <c r="H37" s="142"/>
      <c r="I37" s="4"/>
    </row>
    <row r="38" spans="6:9" x14ac:dyDescent="0.2">
      <c r="F38" s="141"/>
      <c r="G38" s="142"/>
      <c r="H38" s="142"/>
      <c r="I38" s="4"/>
    </row>
    <row r="39" spans="6:9" x14ac:dyDescent="0.2">
      <c r="F39" s="141"/>
      <c r="G39" s="142"/>
      <c r="H39" s="142"/>
      <c r="I39" s="4"/>
    </row>
    <row r="40" spans="6:9" x14ac:dyDescent="0.2">
      <c r="F40" s="141"/>
      <c r="G40" s="142"/>
      <c r="H40" s="142"/>
      <c r="I40" s="4"/>
    </row>
    <row r="41" spans="6:9" x14ac:dyDescent="0.2">
      <c r="F41" s="141"/>
      <c r="G41" s="142"/>
      <c r="H41" s="142"/>
      <c r="I41" s="4"/>
    </row>
    <row r="42" spans="6:9" x14ac:dyDescent="0.2">
      <c r="F42" s="141"/>
      <c r="G42" s="142"/>
      <c r="H42" s="142"/>
      <c r="I42" s="4"/>
    </row>
    <row r="43" spans="6:9" x14ac:dyDescent="0.2">
      <c r="F43" s="141"/>
      <c r="G43" s="142"/>
      <c r="H43" s="142"/>
      <c r="I43" s="4"/>
    </row>
    <row r="44" spans="6:9" x14ac:dyDescent="0.2">
      <c r="F44" s="141"/>
      <c r="G44" s="142"/>
      <c r="H44" s="142"/>
      <c r="I44" s="4"/>
    </row>
    <row r="45" spans="6:9" x14ac:dyDescent="0.2">
      <c r="F45" s="141"/>
      <c r="G45" s="142"/>
      <c r="H45" s="142"/>
      <c r="I45" s="4"/>
    </row>
    <row r="46" spans="6:9" x14ac:dyDescent="0.2">
      <c r="F46" s="141"/>
      <c r="G46" s="142"/>
      <c r="H46" s="142"/>
      <c r="I46" s="4"/>
    </row>
    <row r="47" spans="6:9" x14ac:dyDescent="0.2">
      <c r="F47" s="141"/>
      <c r="G47" s="142"/>
      <c r="H47" s="142"/>
      <c r="I47" s="4"/>
    </row>
    <row r="48" spans="6:9" x14ac:dyDescent="0.2">
      <c r="F48" s="141"/>
      <c r="G48" s="142"/>
      <c r="H48" s="142"/>
      <c r="I48" s="4"/>
    </row>
    <row r="49" spans="6:9" x14ac:dyDescent="0.2">
      <c r="F49" s="141"/>
      <c r="G49" s="142"/>
      <c r="H49" s="142"/>
      <c r="I49" s="4"/>
    </row>
    <row r="50" spans="6:9" x14ac:dyDescent="0.2">
      <c r="F50" s="141"/>
      <c r="G50" s="142"/>
      <c r="H50" s="142"/>
      <c r="I50" s="4"/>
    </row>
    <row r="51" spans="6:9" x14ac:dyDescent="0.2">
      <c r="F51" s="141"/>
      <c r="G51" s="142"/>
      <c r="H51" s="142"/>
      <c r="I51" s="4"/>
    </row>
    <row r="52" spans="6:9" x14ac:dyDescent="0.2">
      <c r="F52" s="141"/>
      <c r="G52" s="142"/>
      <c r="H52" s="142"/>
      <c r="I52" s="4"/>
    </row>
    <row r="53" spans="6:9" x14ac:dyDescent="0.2">
      <c r="F53" s="141"/>
      <c r="G53" s="142"/>
      <c r="H53" s="142"/>
      <c r="I53" s="4"/>
    </row>
    <row r="54" spans="6:9" x14ac:dyDescent="0.2">
      <c r="F54" s="141"/>
      <c r="G54" s="142"/>
      <c r="H54" s="142"/>
      <c r="I54" s="4"/>
    </row>
    <row r="55" spans="6:9" x14ac:dyDescent="0.2">
      <c r="F55" s="141"/>
      <c r="G55" s="142"/>
      <c r="H55" s="142"/>
      <c r="I55" s="4"/>
    </row>
    <row r="56" spans="6:9" x14ac:dyDescent="0.2">
      <c r="F56" s="141"/>
      <c r="G56" s="142"/>
      <c r="H56" s="142"/>
      <c r="I56" s="4"/>
    </row>
    <row r="57" spans="6:9" x14ac:dyDescent="0.2">
      <c r="F57" s="141"/>
      <c r="G57" s="142"/>
      <c r="H57" s="142"/>
      <c r="I57" s="4"/>
    </row>
    <row r="58" spans="6:9" x14ac:dyDescent="0.2">
      <c r="F58" s="141"/>
      <c r="G58" s="142"/>
      <c r="H58" s="142"/>
      <c r="I58" s="4"/>
    </row>
    <row r="59" spans="6:9" x14ac:dyDescent="0.2">
      <c r="F59" s="141"/>
      <c r="G59" s="142"/>
      <c r="H59" s="142"/>
      <c r="I59" s="4"/>
    </row>
    <row r="60" spans="6:9" x14ac:dyDescent="0.2">
      <c r="F60" s="141"/>
      <c r="G60" s="142"/>
      <c r="H60" s="142"/>
      <c r="I60" s="4"/>
    </row>
    <row r="61" spans="6:9" x14ac:dyDescent="0.2">
      <c r="F61" s="141"/>
      <c r="G61" s="142"/>
      <c r="H61" s="142"/>
      <c r="I61" s="4"/>
    </row>
    <row r="62" spans="6:9" x14ac:dyDescent="0.2">
      <c r="F62" s="141"/>
      <c r="G62" s="142"/>
      <c r="H62" s="142"/>
      <c r="I62" s="4"/>
    </row>
    <row r="63" spans="6:9" x14ac:dyDescent="0.2">
      <c r="F63" s="141"/>
      <c r="G63" s="142"/>
      <c r="H63" s="142"/>
      <c r="I63" s="4"/>
    </row>
    <row r="64" spans="6:9" x14ac:dyDescent="0.2">
      <c r="F64" s="141"/>
      <c r="G64" s="142"/>
      <c r="H64" s="142"/>
      <c r="I64" s="4"/>
    </row>
    <row r="65" spans="6:9" x14ac:dyDescent="0.2">
      <c r="F65" s="141"/>
      <c r="G65" s="142"/>
      <c r="H65" s="142"/>
      <c r="I65" s="4"/>
    </row>
    <row r="66" spans="6:9" x14ac:dyDescent="0.2">
      <c r="F66" s="141"/>
      <c r="G66" s="142"/>
      <c r="H66" s="142"/>
      <c r="I66" s="4"/>
    </row>
    <row r="67" spans="6:9" x14ac:dyDescent="0.2">
      <c r="F67" s="141"/>
      <c r="G67" s="142"/>
      <c r="H67" s="142"/>
      <c r="I67" s="4"/>
    </row>
    <row r="68" spans="6:9" x14ac:dyDescent="0.2">
      <c r="F68" s="141"/>
      <c r="G68" s="142"/>
      <c r="H68" s="142"/>
      <c r="I68" s="4"/>
    </row>
    <row r="69" spans="6:9" x14ac:dyDescent="0.2">
      <c r="F69" s="141"/>
      <c r="G69" s="142"/>
      <c r="H69" s="142"/>
      <c r="I69" s="4"/>
    </row>
    <row r="70" spans="6:9" x14ac:dyDescent="0.2">
      <c r="F70" s="141"/>
      <c r="G70" s="142"/>
      <c r="H70" s="142"/>
      <c r="I70" s="4"/>
    </row>
    <row r="71" spans="6:9" x14ac:dyDescent="0.2">
      <c r="F71" s="141"/>
      <c r="G71" s="142"/>
      <c r="H71" s="142"/>
      <c r="I71" s="4"/>
    </row>
    <row r="72" spans="6:9" x14ac:dyDescent="0.2">
      <c r="F72" s="141"/>
      <c r="G72" s="142"/>
      <c r="H72" s="142"/>
      <c r="I72" s="4"/>
    </row>
    <row r="73" spans="6:9" x14ac:dyDescent="0.2">
      <c r="F73" s="141"/>
      <c r="G73" s="142"/>
      <c r="H73" s="142"/>
      <c r="I73" s="4"/>
    </row>
    <row r="74" spans="6:9" x14ac:dyDescent="0.2">
      <c r="F74" s="141"/>
      <c r="G74" s="142"/>
      <c r="H74" s="142"/>
      <c r="I74" s="4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BE51"/>
  <sheetViews>
    <sheetView topLeftCell="A28" zoomScaleNormal="100" workbookViewId="0">
      <selection sqref="A1:B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9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10</v>
      </c>
      <c r="B2" s="9"/>
      <c r="C2" s="10" t="s">
        <v>136</v>
      </c>
      <c r="D2" s="10" t="s">
        <v>137</v>
      </c>
      <c r="E2" s="9"/>
      <c r="F2" s="11" t="s">
        <v>11</v>
      </c>
      <c r="G2" s="12"/>
    </row>
    <row r="3" spans="1:57" ht="3" hidden="1" customHeight="1" x14ac:dyDescent="0.2">
      <c r="A3" s="13"/>
      <c r="B3" s="14"/>
      <c r="C3" s="15"/>
      <c r="D3" s="15"/>
      <c r="E3" s="14"/>
      <c r="F3" s="16"/>
      <c r="G3" s="17"/>
    </row>
    <row r="4" spans="1:57" ht="12" customHeight="1" x14ac:dyDescent="0.2">
      <c r="A4" s="18" t="s">
        <v>12</v>
      </c>
      <c r="B4" s="14"/>
      <c r="C4" s="15"/>
      <c r="D4" s="15"/>
      <c r="E4" s="14"/>
      <c r="F4" s="16" t="s">
        <v>13</v>
      </c>
      <c r="G4" s="19"/>
    </row>
    <row r="5" spans="1:57" ht="12.95" customHeight="1" x14ac:dyDescent="0.2">
      <c r="A5" s="20" t="s">
        <v>81</v>
      </c>
      <c r="B5" s="21"/>
      <c r="C5" s="22" t="s">
        <v>82</v>
      </c>
      <c r="D5" s="23"/>
      <c r="E5" s="24"/>
      <c r="F5" s="16" t="s">
        <v>14</v>
      </c>
      <c r="G5" s="17"/>
    </row>
    <row r="6" spans="1:57" ht="12.95" customHeight="1" x14ac:dyDescent="0.2">
      <c r="A6" s="18" t="s">
        <v>15</v>
      </c>
      <c r="B6" s="14"/>
      <c r="C6" s="15"/>
      <c r="D6" s="15"/>
      <c r="E6" s="14"/>
      <c r="F6" s="25" t="s">
        <v>16</v>
      </c>
      <c r="G6" s="26">
        <v>0</v>
      </c>
      <c r="O6" s="27"/>
    </row>
    <row r="7" spans="1:57" ht="12.95" customHeight="1" x14ac:dyDescent="0.2">
      <c r="A7" s="28" t="s">
        <v>78</v>
      </c>
      <c r="B7" s="29"/>
      <c r="C7" s="30" t="s">
        <v>79</v>
      </c>
      <c r="D7" s="31"/>
      <c r="E7" s="31"/>
      <c r="F7" s="32" t="s">
        <v>17</v>
      </c>
      <c r="G7" s="26">
        <f>IF(G6=0,,ROUND((F30+F32)/G6,1))</f>
        <v>0</v>
      </c>
    </row>
    <row r="8" spans="1:57" x14ac:dyDescent="0.2">
      <c r="A8" s="33" t="s">
        <v>18</v>
      </c>
      <c r="B8" s="16"/>
      <c r="C8" s="347"/>
      <c r="D8" s="347"/>
      <c r="E8" s="348"/>
      <c r="F8" s="34" t="s">
        <v>19</v>
      </c>
      <c r="G8" s="35"/>
      <c r="H8" s="36"/>
      <c r="I8" s="37"/>
    </row>
    <row r="9" spans="1:57" x14ac:dyDescent="0.2">
      <c r="A9" s="33" t="s">
        <v>20</v>
      </c>
      <c r="B9" s="16"/>
      <c r="C9" s="347"/>
      <c r="D9" s="347"/>
      <c r="E9" s="348"/>
      <c r="F9" s="16"/>
      <c r="G9" s="38"/>
      <c r="H9" s="39"/>
    </row>
    <row r="10" spans="1:57" x14ac:dyDescent="0.2">
      <c r="A10" s="33" t="s">
        <v>21</v>
      </c>
      <c r="B10" s="16"/>
      <c r="C10" s="347"/>
      <c r="D10" s="347"/>
      <c r="E10" s="347"/>
      <c r="F10" s="40"/>
      <c r="G10" s="41"/>
      <c r="H10" s="42"/>
    </row>
    <row r="11" spans="1:57" ht="13.5" customHeight="1" x14ac:dyDescent="0.2">
      <c r="A11" s="33" t="s">
        <v>22</v>
      </c>
      <c r="B11" s="16"/>
      <c r="C11" s="347" t="s">
        <v>121</v>
      </c>
      <c r="D11" s="347"/>
      <c r="E11" s="347"/>
      <c r="F11" s="43" t="s">
        <v>23</v>
      </c>
      <c r="G11" s="44"/>
      <c r="H11" s="39"/>
      <c r="BA11" s="45"/>
      <c r="BB11" s="45"/>
      <c r="BC11" s="45"/>
      <c r="BD11" s="45"/>
      <c r="BE11" s="45"/>
    </row>
    <row r="12" spans="1:57" ht="12.75" customHeight="1" x14ac:dyDescent="0.2">
      <c r="A12" s="46" t="s">
        <v>24</v>
      </c>
      <c r="B12" s="14"/>
      <c r="C12" s="349"/>
      <c r="D12" s="349"/>
      <c r="E12" s="349"/>
      <c r="F12" s="47" t="s">
        <v>25</v>
      </c>
      <c r="G12" s="48"/>
      <c r="H12" s="39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9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 t="e">
        <f>'01 R113429628 Rek'!E13</f>
        <v>#REF!</v>
      </c>
      <c r="D15" s="61" t="str">
        <f>'01 R113429628 Rek'!A18</f>
        <v>Ztížené výrobní podmínky</v>
      </c>
      <c r="E15" s="62"/>
      <c r="F15" s="63"/>
      <c r="G15" s="60">
        <f>'01 R113429628 Rek'!I18</f>
        <v>0</v>
      </c>
    </row>
    <row r="16" spans="1:57" ht="15.95" customHeight="1" x14ac:dyDescent="0.2">
      <c r="A16" s="58" t="s">
        <v>30</v>
      </c>
      <c r="B16" s="59" t="s">
        <v>31</v>
      </c>
      <c r="C16" s="60" t="e">
        <f>'01 R113429628 Rek'!F13</f>
        <v>#REF!</v>
      </c>
      <c r="D16" s="13" t="str">
        <f>'01 R113429628 Rek'!A19</f>
        <v>Oborová přirážka</v>
      </c>
      <c r="E16" s="64"/>
      <c r="F16" s="65"/>
      <c r="G16" s="60">
        <f>'01 R113429628 Rek'!I19</f>
        <v>0</v>
      </c>
    </row>
    <row r="17" spans="1:7" ht="15.95" customHeight="1" x14ac:dyDescent="0.2">
      <c r="A17" s="58" t="s">
        <v>32</v>
      </c>
      <c r="B17" s="59" t="s">
        <v>33</v>
      </c>
      <c r="C17" s="60" t="e">
        <f>'01 R113429628 Rek'!H13</f>
        <v>#REF!</v>
      </c>
      <c r="D17" s="13" t="str">
        <f>'01 R113429628 Rek'!A20</f>
        <v>Přesun stavebních kapacit</v>
      </c>
      <c r="E17" s="64"/>
      <c r="F17" s="65"/>
      <c r="G17" s="60">
        <f>'01 R113429628 Rek'!I20</f>
        <v>0</v>
      </c>
    </row>
    <row r="18" spans="1:7" ht="15.95" customHeight="1" x14ac:dyDescent="0.2">
      <c r="A18" s="66" t="s">
        <v>34</v>
      </c>
      <c r="B18" s="67" t="s">
        <v>35</v>
      </c>
      <c r="C18" s="60" t="e">
        <f>'01 R113429628 Rek'!G13</f>
        <v>#REF!</v>
      </c>
      <c r="D18" s="13" t="str">
        <f>'01 R113429628 Rek'!A21</f>
        <v>Mimostaveništní doprava</v>
      </c>
      <c r="E18" s="64"/>
      <c r="F18" s="65"/>
      <c r="G18" s="60">
        <f>'01 R113429628 Rek'!I21</f>
        <v>0</v>
      </c>
    </row>
    <row r="19" spans="1:7" ht="15.95" customHeight="1" x14ac:dyDescent="0.2">
      <c r="A19" s="68" t="s">
        <v>36</v>
      </c>
      <c r="B19" s="59"/>
      <c r="C19" s="60" t="e">
        <f>SUM(C15:C18)</f>
        <v>#REF!</v>
      </c>
      <c r="D19" s="13" t="str">
        <f>'01 R113429628 Rek'!A22</f>
        <v>Zařízení staveniště</v>
      </c>
      <c r="E19" s="64"/>
      <c r="F19" s="65"/>
      <c r="G19" s="60">
        <f>'01 R113429628 Rek'!I22</f>
        <v>0</v>
      </c>
    </row>
    <row r="20" spans="1:7" ht="15.95" customHeight="1" x14ac:dyDescent="0.2">
      <c r="A20" s="68"/>
      <c r="B20" s="59"/>
      <c r="C20" s="60"/>
      <c r="D20" s="13" t="str">
        <f>'01 R113429628 Rek'!A23</f>
        <v>Provoz investora</v>
      </c>
      <c r="E20" s="64"/>
      <c r="F20" s="65"/>
      <c r="G20" s="60">
        <f>'01 R113429628 Rek'!I23</f>
        <v>0</v>
      </c>
    </row>
    <row r="21" spans="1:7" ht="15.95" customHeight="1" x14ac:dyDescent="0.2">
      <c r="A21" s="68" t="s">
        <v>8</v>
      </c>
      <c r="B21" s="59"/>
      <c r="C21" s="60" t="e">
        <f>'01 R113429628 Rek'!I13</f>
        <v>#REF!</v>
      </c>
      <c r="D21" s="13" t="str">
        <f>'01 R113429628 Rek'!A24</f>
        <v>Kompletační činnost (IČD)</v>
      </c>
      <c r="E21" s="64"/>
      <c r="F21" s="65"/>
      <c r="G21" s="60">
        <f>'01 R113429628 Rek'!I24</f>
        <v>0</v>
      </c>
    </row>
    <row r="22" spans="1:7" ht="15.95" customHeight="1" x14ac:dyDescent="0.2">
      <c r="A22" s="69" t="s">
        <v>37</v>
      </c>
      <c r="B22" s="39"/>
      <c r="C22" s="60" t="e">
        <f>C19+C21</f>
        <v>#REF!</v>
      </c>
      <c r="D22" s="13" t="s">
        <v>38</v>
      </c>
      <c r="E22" s="64"/>
      <c r="F22" s="65"/>
      <c r="G22" s="60">
        <f>G23-SUM(G15:G21)</f>
        <v>0</v>
      </c>
    </row>
    <row r="23" spans="1:7" ht="15.95" customHeight="1" thickBot="1" x14ac:dyDescent="0.25">
      <c r="A23" s="345" t="s">
        <v>39</v>
      </c>
      <c r="B23" s="346"/>
      <c r="C23" s="70" t="e">
        <f>C22+G23</f>
        <v>#REF!</v>
      </c>
      <c r="D23" s="71" t="s">
        <v>40</v>
      </c>
      <c r="E23" s="72"/>
      <c r="F23" s="73"/>
      <c r="G23" s="60">
        <f>'01 R113429628 Rek'!H26</f>
        <v>0</v>
      </c>
    </row>
    <row r="24" spans="1:7" x14ac:dyDescent="0.2">
      <c r="A24" s="74" t="s">
        <v>41</v>
      </c>
      <c r="B24" s="75"/>
      <c r="C24" s="76"/>
      <c r="D24" s="75" t="s">
        <v>42</v>
      </c>
      <c r="E24" s="75"/>
      <c r="F24" s="77" t="s">
        <v>43</v>
      </c>
      <c r="G24" s="78"/>
    </row>
    <row r="25" spans="1:7" x14ac:dyDescent="0.2">
      <c r="A25" s="69" t="s">
        <v>44</v>
      </c>
      <c r="B25" s="39"/>
      <c r="C25" s="79"/>
      <c r="D25" s="39" t="s">
        <v>44</v>
      </c>
      <c r="F25" s="80" t="s">
        <v>44</v>
      </c>
      <c r="G25" s="81"/>
    </row>
    <row r="26" spans="1:7" ht="37.5" customHeight="1" x14ac:dyDescent="0.2">
      <c r="A26" s="69" t="s">
        <v>45</v>
      </c>
      <c r="B26" s="82"/>
      <c r="C26" s="79"/>
      <c r="D26" s="39" t="s">
        <v>45</v>
      </c>
      <c r="F26" s="80" t="s">
        <v>45</v>
      </c>
      <c r="G26" s="81"/>
    </row>
    <row r="27" spans="1:7" x14ac:dyDescent="0.2">
      <c r="A27" s="69"/>
      <c r="B27" s="83"/>
      <c r="C27" s="79"/>
      <c r="D27" s="39"/>
      <c r="F27" s="80"/>
      <c r="G27" s="81"/>
    </row>
    <row r="28" spans="1:7" x14ac:dyDescent="0.2">
      <c r="A28" s="69" t="s">
        <v>46</v>
      </c>
      <c r="B28" s="39"/>
      <c r="C28" s="79"/>
      <c r="D28" s="80" t="s">
        <v>47</v>
      </c>
      <c r="E28" s="79"/>
      <c r="F28" s="84" t="s">
        <v>47</v>
      </c>
      <c r="G28" s="81"/>
    </row>
    <row r="29" spans="1:7" ht="69" customHeight="1" x14ac:dyDescent="0.2">
      <c r="A29" s="69"/>
      <c r="B29" s="39"/>
      <c r="C29" s="85"/>
      <c r="D29" s="86"/>
      <c r="E29" s="85"/>
      <c r="F29" s="39"/>
      <c r="G29" s="81"/>
    </row>
    <row r="30" spans="1:7" x14ac:dyDescent="0.2">
      <c r="A30" s="87" t="s">
        <v>2</v>
      </c>
      <c r="B30" s="88"/>
      <c r="C30" s="89">
        <v>20</v>
      </c>
      <c r="D30" s="88" t="s">
        <v>48</v>
      </c>
      <c r="E30" s="90"/>
      <c r="F30" s="351" t="e">
        <f>C23-F32</f>
        <v>#REF!</v>
      </c>
      <c r="G30" s="352"/>
    </row>
    <row r="31" spans="1:7" x14ac:dyDescent="0.2">
      <c r="A31" s="87" t="s">
        <v>49</v>
      </c>
      <c r="B31" s="88"/>
      <c r="C31" s="89">
        <f>C30</f>
        <v>20</v>
      </c>
      <c r="D31" s="88" t="s">
        <v>50</v>
      </c>
      <c r="E31" s="90"/>
      <c r="F31" s="351" t="e">
        <f>ROUND(PRODUCT(F30,C31/100),0)</f>
        <v>#REF!</v>
      </c>
      <c r="G31" s="352"/>
    </row>
    <row r="32" spans="1:7" x14ac:dyDescent="0.2">
      <c r="A32" s="87" t="s">
        <v>2</v>
      </c>
      <c r="B32" s="88"/>
      <c r="C32" s="89">
        <v>0</v>
      </c>
      <c r="D32" s="88" t="s">
        <v>50</v>
      </c>
      <c r="E32" s="90"/>
      <c r="F32" s="351">
        <v>0</v>
      </c>
      <c r="G32" s="352"/>
    </row>
    <row r="33" spans="1:8" x14ac:dyDescent="0.2">
      <c r="A33" s="87" t="s">
        <v>49</v>
      </c>
      <c r="B33" s="91"/>
      <c r="C33" s="92">
        <f>C32</f>
        <v>0</v>
      </c>
      <c r="D33" s="88" t="s">
        <v>50</v>
      </c>
      <c r="E33" s="65"/>
      <c r="F33" s="351">
        <f>ROUND(PRODUCT(F32,C33/100),0)</f>
        <v>0</v>
      </c>
      <c r="G33" s="352"/>
    </row>
    <row r="34" spans="1:8" s="96" customFormat="1" ht="19.5" customHeight="1" thickBot="1" x14ac:dyDescent="0.3">
      <c r="A34" s="93" t="s">
        <v>51</v>
      </c>
      <c r="B34" s="94"/>
      <c r="C34" s="94"/>
      <c r="D34" s="94"/>
      <c r="E34" s="95"/>
      <c r="F34" s="353" t="e">
        <f>ROUND(SUM(F30:F33),0)</f>
        <v>#REF!</v>
      </c>
      <c r="G34" s="354"/>
    </row>
    <row r="36" spans="1:8" x14ac:dyDescent="0.2">
      <c r="A36" s="2" t="s">
        <v>52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355"/>
      <c r="C37" s="355"/>
      <c r="D37" s="355"/>
      <c r="E37" s="355"/>
      <c r="F37" s="355"/>
      <c r="G37" s="355"/>
      <c r="H37" s="1" t="s">
        <v>0</v>
      </c>
    </row>
    <row r="38" spans="1:8" ht="12.75" customHeight="1" x14ac:dyDescent="0.2">
      <c r="A38" s="97"/>
      <c r="B38" s="355"/>
      <c r="C38" s="355"/>
      <c r="D38" s="355"/>
      <c r="E38" s="355"/>
      <c r="F38" s="355"/>
      <c r="G38" s="355"/>
      <c r="H38" s="1" t="s">
        <v>0</v>
      </c>
    </row>
    <row r="39" spans="1:8" x14ac:dyDescent="0.2">
      <c r="A39" s="97"/>
      <c r="B39" s="355"/>
      <c r="C39" s="355"/>
      <c r="D39" s="355"/>
      <c r="E39" s="355"/>
      <c r="F39" s="355"/>
      <c r="G39" s="355"/>
      <c r="H39" s="1" t="s">
        <v>0</v>
      </c>
    </row>
    <row r="40" spans="1:8" x14ac:dyDescent="0.2">
      <c r="A40" s="97"/>
      <c r="B40" s="355"/>
      <c r="C40" s="355"/>
      <c r="D40" s="355"/>
      <c r="E40" s="355"/>
      <c r="F40" s="355"/>
      <c r="G40" s="355"/>
      <c r="H40" s="1" t="s">
        <v>0</v>
      </c>
    </row>
    <row r="41" spans="1:8" x14ac:dyDescent="0.2">
      <c r="A41" s="97"/>
      <c r="B41" s="355"/>
      <c r="C41" s="355"/>
      <c r="D41" s="355"/>
      <c r="E41" s="355"/>
      <c r="F41" s="355"/>
      <c r="G41" s="355"/>
      <c r="H41" s="1" t="s">
        <v>0</v>
      </c>
    </row>
    <row r="42" spans="1:8" x14ac:dyDescent="0.2">
      <c r="A42" s="97"/>
      <c r="B42" s="355"/>
      <c r="C42" s="355"/>
      <c r="D42" s="355"/>
      <c r="E42" s="355"/>
      <c r="F42" s="355"/>
      <c r="G42" s="355"/>
      <c r="H42" s="1" t="s">
        <v>0</v>
      </c>
    </row>
    <row r="43" spans="1:8" x14ac:dyDescent="0.2">
      <c r="A43" s="97"/>
      <c r="B43" s="355"/>
      <c r="C43" s="355"/>
      <c r="D43" s="355"/>
      <c r="E43" s="355"/>
      <c r="F43" s="355"/>
      <c r="G43" s="355"/>
      <c r="H43" s="1" t="s">
        <v>0</v>
      </c>
    </row>
    <row r="44" spans="1:8" ht="12.75" customHeight="1" x14ac:dyDescent="0.2">
      <c r="A44" s="97"/>
      <c r="B44" s="355"/>
      <c r="C44" s="355"/>
      <c r="D44" s="355"/>
      <c r="E44" s="355"/>
      <c r="F44" s="355"/>
      <c r="G44" s="355"/>
      <c r="H44" s="1" t="s">
        <v>0</v>
      </c>
    </row>
    <row r="45" spans="1:8" ht="12.75" customHeight="1" x14ac:dyDescent="0.2">
      <c r="A45" s="97"/>
      <c r="B45" s="355"/>
      <c r="C45" s="355"/>
      <c r="D45" s="355"/>
      <c r="E45" s="355"/>
      <c r="F45" s="355"/>
      <c r="G45" s="355"/>
      <c r="H45" s="1" t="s">
        <v>0</v>
      </c>
    </row>
    <row r="46" spans="1:8" x14ac:dyDescent="0.2">
      <c r="B46" s="350"/>
      <c r="C46" s="350"/>
      <c r="D46" s="350"/>
      <c r="E46" s="350"/>
      <c r="F46" s="350"/>
      <c r="G46" s="350"/>
    </row>
    <row r="47" spans="1:8" x14ac:dyDescent="0.2">
      <c r="B47" s="350"/>
      <c r="C47" s="350"/>
      <c r="D47" s="350"/>
      <c r="E47" s="350"/>
      <c r="F47" s="350"/>
      <c r="G47" s="350"/>
    </row>
    <row r="48" spans="1:8" x14ac:dyDescent="0.2">
      <c r="B48" s="350"/>
      <c r="C48" s="350"/>
      <c r="D48" s="350"/>
      <c r="E48" s="350"/>
      <c r="F48" s="350"/>
      <c r="G48" s="350"/>
    </row>
    <row r="49" spans="2:7" x14ac:dyDescent="0.2">
      <c r="B49" s="350"/>
      <c r="C49" s="350"/>
      <c r="D49" s="350"/>
      <c r="E49" s="350"/>
      <c r="F49" s="350"/>
      <c r="G49" s="350"/>
    </row>
    <row r="50" spans="2:7" x14ac:dyDescent="0.2">
      <c r="B50" s="350"/>
      <c r="C50" s="350"/>
      <c r="D50" s="350"/>
      <c r="E50" s="350"/>
      <c r="F50" s="350"/>
      <c r="G50" s="350"/>
    </row>
    <row r="51" spans="2:7" x14ac:dyDescent="0.2">
      <c r="B51" s="350"/>
      <c r="C51" s="350"/>
      <c r="D51" s="350"/>
      <c r="E51" s="350"/>
      <c r="F51" s="350"/>
      <c r="G51" s="35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8"/>
  <dimension ref="A1:BE77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56" t="s">
        <v>1</v>
      </c>
      <c r="B1" s="357"/>
      <c r="C1" s="98" t="s">
        <v>80</v>
      </c>
      <c r="D1" s="99"/>
      <c r="E1" s="100"/>
      <c r="F1" s="99"/>
      <c r="G1" s="101" t="s">
        <v>53</v>
      </c>
      <c r="H1" s="102" t="s">
        <v>136</v>
      </c>
      <c r="I1" s="103"/>
    </row>
    <row r="2" spans="1:57" ht="13.5" thickBot="1" x14ac:dyDescent="0.25">
      <c r="A2" s="358" t="s">
        <v>54</v>
      </c>
      <c r="B2" s="359"/>
      <c r="C2" s="193">
        <v>40603</v>
      </c>
      <c r="D2" s="104"/>
      <c r="E2" s="105"/>
      <c r="F2" s="104"/>
      <c r="G2" s="360" t="s">
        <v>137</v>
      </c>
      <c r="H2" s="361"/>
      <c r="I2" s="362"/>
    </row>
    <row r="3" spans="1:57" ht="13.5" thickTop="1" x14ac:dyDescent="0.2">
      <c r="F3" s="39"/>
    </row>
    <row r="4" spans="1:57" ht="19.5" customHeight="1" x14ac:dyDescent="0.25">
      <c r="A4" s="106" t="s">
        <v>55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/>
    <row r="6" spans="1:57" s="39" customFormat="1" ht="13.5" thickBot="1" x14ac:dyDescent="0.25">
      <c r="A6" s="109"/>
      <c r="B6" s="110" t="s">
        <v>56</v>
      </c>
      <c r="C6" s="110"/>
      <c r="D6" s="111"/>
      <c r="E6" s="112" t="s">
        <v>4</v>
      </c>
      <c r="F6" s="113" t="s">
        <v>5</v>
      </c>
      <c r="G6" s="113" t="s">
        <v>6</v>
      </c>
      <c r="H6" s="113" t="s">
        <v>7</v>
      </c>
      <c r="I6" s="114" t="s">
        <v>8</v>
      </c>
    </row>
    <row r="7" spans="1:57" s="39" customFormat="1" x14ac:dyDescent="0.2">
      <c r="A7" s="194" t="e">
        <f>#REF!</f>
        <v>#REF!</v>
      </c>
      <c r="B7" s="5" t="e">
        <f>#REF!</f>
        <v>#REF!</v>
      </c>
      <c r="D7" s="115"/>
      <c r="E7" s="195" t="e">
        <f>#REF!</f>
        <v>#REF!</v>
      </c>
      <c r="F7" s="196" t="e">
        <f>#REF!</f>
        <v>#REF!</v>
      </c>
      <c r="G7" s="196" t="e">
        <f>#REF!</f>
        <v>#REF!</v>
      </c>
      <c r="H7" s="196" t="e">
        <f>#REF!</f>
        <v>#REF!</v>
      </c>
      <c r="I7" s="197" t="e">
        <f>#REF!</f>
        <v>#REF!</v>
      </c>
    </row>
    <row r="8" spans="1:57" s="39" customFormat="1" x14ac:dyDescent="0.2">
      <c r="A8" s="194" t="e">
        <f>#REF!</f>
        <v>#REF!</v>
      </c>
      <c r="B8" s="5" t="e">
        <f>#REF!</f>
        <v>#REF!</v>
      </c>
      <c r="D8" s="115"/>
      <c r="E8" s="195" t="e">
        <f>#REF!</f>
        <v>#REF!</v>
      </c>
      <c r="F8" s="196" t="e">
        <f>#REF!</f>
        <v>#REF!</v>
      </c>
      <c r="G8" s="196" t="e">
        <f>#REF!</f>
        <v>#REF!</v>
      </c>
      <c r="H8" s="196" t="e">
        <f>#REF!</f>
        <v>#REF!</v>
      </c>
      <c r="I8" s="197" t="e">
        <f>#REF!</f>
        <v>#REF!</v>
      </c>
    </row>
    <row r="9" spans="1:57" s="39" customFormat="1" x14ac:dyDescent="0.2">
      <c r="A9" s="194" t="e">
        <f>#REF!</f>
        <v>#REF!</v>
      </c>
      <c r="B9" s="5" t="e">
        <f>#REF!</f>
        <v>#REF!</v>
      </c>
      <c r="D9" s="115"/>
      <c r="E9" s="195" t="e">
        <f>#REF!</f>
        <v>#REF!</v>
      </c>
      <c r="F9" s="196" t="e">
        <f>#REF!</f>
        <v>#REF!</v>
      </c>
      <c r="G9" s="196" t="e">
        <f>#REF!</f>
        <v>#REF!</v>
      </c>
      <c r="H9" s="196" t="e">
        <f>#REF!</f>
        <v>#REF!</v>
      </c>
      <c r="I9" s="197" t="e">
        <f>#REF!</f>
        <v>#REF!</v>
      </c>
    </row>
    <row r="10" spans="1:57" s="39" customFormat="1" x14ac:dyDescent="0.2">
      <c r="A10" s="194" t="e">
        <f>#REF!</f>
        <v>#REF!</v>
      </c>
      <c r="B10" s="5" t="e">
        <f>#REF!</f>
        <v>#REF!</v>
      </c>
      <c r="D10" s="115"/>
      <c r="E10" s="195" t="e">
        <f>#REF!</f>
        <v>#REF!</v>
      </c>
      <c r="F10" s="196" t="e">
        <f>#REF!</f>
        <v>#REF!</v>
      </c>
      <c r="G10" s="196" t="e">
        <f>#REF!</f>
        <v>#REF!</v>
      </c>
      <c r="H10" s="196" t="e">
        <f>#REF!</f>
        <v>#REF!</v>
      </c>
      <c r="I10" s="197" t="e">
        <f>#REF!</f>
        <v>#REF!</v>
      </c>
    </row>
    <row r="11" spans="1:57" s="39" customFormat="1" x14ac:dyDescent="0.2">
      <c r="A11" s="194" t="e">
        <f>#REF!</f>
        <v>#REF!</v>
      </c>
      <c r="B11" s="5" t="e">
        <f>#REF!</f>
        <v>#REF!</v>
      </c>
      <c r="D11" s="115"/>
      <c r="E11" s="195" t="e">
        <f>#REF!</f>
        <v>#REF!</v>
      </c>
      <c r="F11" s="196" t="e">
        <f>#REF!</f>
        <v>#REF!</v>
      </c>
      <c r="G11" s="196" t="e">
        <f>#REF!</f>
        <v>#REF!</v>
      </c>
      <c r="H11" s="196" t="e">
        <f>#REF!</f>
        <v>#REF!</v>
      </c>
      <c r="I11" s="197" t="e">
        <f>#REF!</f>
        <v>#REF!</v>
      </c>
    </row>
    <row r="12" spans="1:57" s="39" customFormat="1" ht="13.5" thickBot="1" x14ac:dyDescent="0.25">
      <c r="A12" s="194" t="e">
        <f>#REF!</f>
        <v>#REF!</v>
      </c>
      <c r="B12" s="5" t="e">
        <f>#REF!</f>
        <v>#REF!</v>
      </c>
      <c r="D12" s="115"/>
      <c r="E12" s="195" t="e">
        <f>#REF!</f>
        <v>#REF!</v>
      </c>
      <c r="F12" s="196" t="e">
        <f>#REF!</f>
        <v>#REF!</v>
      </c>
      <c r="G12" s="196" t="e">
        <f>#REF!</f>
        <v>#REF!</v>
      </c>
      <c r="H12" s="196" t="e">
        <f>#REF!</f>
        <v>#REF!</v>
      </c>
      <c r="I12" s="197" t="e">
        <f>#REF!</f>
        <v>#REF!</v>
      </c>
    </row>
    <row r="13" spans="1:57" s="3" customFormat="1" ht="13.5" thickBot="1" x14ac:dyDescent="0.25">
      <c r="A13" s="116"/>
      <c r="B13" s="117" t="s">
        <v>57</v>
      </c>
      <c r="C13" s="117"/>
      <c r="D13" s="118"/>
      <c r="E13" s="119" t="e">
        <f>SUM(E7:E12)</f>
        <v>#REF!</v>
      </c>
      <c r="F13" s="120" t="e">
        <f>SUM(F7:F12)</f>
        <v>#REF!</v>
      </c>
      <c r="G13" s="120" t="e">
        <f>SUM(G7:G12)</f>
        <v>#REF!</v>
      </c>
      <c r="H13" s="120" t="e">
        <f>SUM(H7:H12)</f>
        <v>#REF!</v>
      </c>
      <c r="I13" s="121" t="e">
        <f>SUM(I7:I12)</f>
        <v>#REF!</v>
      </c>
    </row>
    <row r="14" spans="1:57" x14ac:dyDescent="0.2">
      <c r="A14" s="39"/>
      <c r="B14" s="39"/>
      <c r="C14" s="39"/>
      <c r="D14" s="39"/>
      <c r="E14" s="39"/>
      <c r="F14" s="39"/>
      <c r="G14" s="39"/>
      <c r="H14" s="39"/>
      <c r="I14" s="39"/>
    </row>
    <row r="15" spans="1:57" ht="19.5" customHeight="1" x14ac:dyDescent="0.25">
      <c r="A15" s="107" t="s">
        <v>58</v>
      </c>
      <c r="B15" s="107"/>
      <c r="C15" s="107"/>
      <c r="D15" s="107"/>
      <c r="E15" s="107"/>
      <c r="F15" s="107"/>
      <c r="G15" s="122"/>
      <c r="H15" s="107"/>
      <c r="I15" s="107"/>
      <c r="BA15" s="45"/>
      <c r="BB15" s="45"/>
      <c r="BC15" s="45"/>
      <c r="BD15" s="45"/>
      <c r="BE15" s="45"/>
    </row>
    <row r="16" spans="1:57" ht="13.5" thickBot="1" x14ac:dyDescent="0.25"/>
    <row r="17" spans="1:53" x14ac:dyDescent="0.2">
      <c r="A17" s="74" t="s">
        <v>59</v>
      </c>
      <c r="B17" s="75"/>
      <c r="C17" s="75"/>
      <c r="D17" s="123"/>
      <c r="E17" s="124" t="s">
        <v>60</v>
      </c>
      <c r="F17" s="125" t="s">
        <v>3</v>
      </c>
      <c r="G17" s="126" t="s">
        <v>61</v>
      </c>
      <c r="H17" s="127"/>
      <c r="I17" s="128" t="s">
        <v>60</v>
      </c>
    </row>
    <row r="18" spans="1:53" x14ac:dyDescent="0.2">
      <c r="A18" s="68" t="s">
        <v>113</v>
      </c>
      <c r="B18" s="59"/>
      <c r="C18" s="59"/>
      <c r="D18" s="129"/>
      <c r="E18" s="130">
        <v>0</v>
      </c>
      <c r="F18" s="131">
        <v>0</v>
      </c>
      <c r="G18" s="132">
        <v>0</v>
      </c>
      <c r="H18" s="133"/>
      <c r="I18" s="134">
        <f t="shared" ref="I18:I25" si="0">E18+F18*G18/100</f>
        <v>0</v>
      </c>
      <c r="BA18" s="1">
        <v>0</v>
      </c>
    </row>
    <row r="19" spans="1:53" x14ac:dyDescent="0.2">
      <c r="A19" s="68" t="s">
        <v>114</v>
      </c>
      <c r="B19" s="59"/>
      <c r="C19" s="59"/>
      <c r="D19" s="129"/>
      <c r="E19" s="130">
        <v>0</v>
      </c>
      <c r="F19" s="131">
        <v>0</v>
      </c>
      <c r="G19" s="132">
        <v>0</v>
      </c>
      <c r="H19" s="133"/>
      <c r="I19" s="134">
        <f t="shared" si="0"/>
        <v>0</v>
      </c>
      <c r="BA19" s="1">
        <v>0</v>
      </c>
    </row>
    <row r="20" spans="1:53" x14ac:dyDescent="0.2">
      <c r="A20" s="68" t="s">
        <v>115</v>
      </c>
      <c r="B20" s="59"/>
      <c r="C20" s="59"/>
      <c r="D20" s="129"/>
      <c r="E20" s="130">
        <v>0</v>
      </c>
      <c r="F20" s="131">
        <v>0</v>
      </c>
      <c r="G20" s="132">
        <v>0</v>
      </c>
      <c r="H20" s="133"/>
      <c r="I20" s="134">
        <f t="shared" si="0"/>
        <v>0</v>
      </c>
      <c r="BA20" s="1">
        <v>0</v>
      </c>
    </row>
    <row r="21" spans="1:53" x14ac:dyDescent="0.2">
      <c r="A21" s="68" t="s">
        <v>116</v>
      </c>
      <c r="B21" s="59"/>
      <c r="C21" s="59"/>
      <c r="D21" s="129"/>
      <c r="E21" s="130">
        <v>0</v>
      </c>
      <c r="F21" s="131">
        <v>0</v>
      </c>
      <c r="G21" s="132">
        <v>0</v>
      </c>
      <c r="H21" s="133"/>
      <c r="I21" s="134">
        <f t="shared" si="0"/>
        <v>0</v>
      </c>
      <c r="BA21" s="1">
        <v>0</v>
      </c>
    </row>
    <row r="22" spans="1:53" x14ac:dyDescent="0.2">
      <c r="A22" s="68" t="s">
        <v>117</v>
      </c>
      <c r="B22" s="59"/>
      <c r="C22" s="59"/>
      <c r="D22" s="129"/>
      <c r="E22" s="130">
        <v>0</v>
      </c>
      <c r="F22" s="131">
        <v>0</v>
      </c>
      <c r="G22" s="132">
        <v>535905.44999999995</v>
      </c>
      <c r="H22" s="133"/>
      <c r="I22" s="134">
        <f t="shared" si="0"/>
        <v>0</v>
      </c>
      <c r="BA22" s="1">
        <v>1</v>
      </c>
    </row>
    <row r="23" spans="1:53" x14ac:dyDescent="0.2">
      <c r="A23" s="68" t="s">
        <v>118</v>
      </c>
      <c r="B23" s="59"/>
      <c r="C23" s="59"/>
      <c r="D23" s="129"/>
      <c r="E23" s="130">
        <v>0</v>
      </c>
      <c r="F23" s="131">
        <v>0</v>
      </c>
      <c r="G23" s="132">
        <v>535905.44999999995</v>
      </c>
      <c r="H23" s="133"/>
      <c r="I23" s="134">
        <f t="shared" si="0"/>
        <v>0</v>
      </c>
      <c r="BA23" s="1">
        <v>1</v>
      </c>
    </row>
    <row r="24" spans="1:53" x14ac:dyDescent="0.2">
      <c r="A24" s="68" t="s">
        <v>119</v>
      </c>
      <c r="B24" s="59"/>
      <c r="C24" s="59"/>
      <c r="D24" s="129"/>
      <c r="E24" s="130">
        <v>0</v>
      </c>
      <c r="F24" s="131">
        <v>0</v>
      </c>
      <c r="G24" s="132">
        <v>556586.94999999995</v>
      </c>
      <c r="H24" s="133"/>
      <c r="I24" s="134">
        <f t="shared" si="0"/>
        <v>0</v>
      </c>
      <c r="BA24" s="1">
        <v>2</v>
      </c>
    </row>
    <row r="25" spans="1:53" x14ac:dyDescent="0.2">
      <c r="A25" s="68" t="s">
        <v>120</v>
      </c>
      <c r="B25" s="59"/>
      <c r="C25" s="59"/>
      <c r="D25" s="129"/>
      <c r="E25" s="130">
        <v>0</v>
      </c>
      <c r="F25" s="131">
        <v>0</v>
      </c>
      <c r="G25" s="132">
        <v>556586.94999999995</v>
      </c>
      <c r="H25" s="133"/>
      <c r="I25" s="134">
        <f t="shared" si="0"/>
        <v>0</v>
      </c>
      <c r="BA25" s="1">
        <v>2</v>
      </c>
    </row>
    <row r="26" spans="1:53" ht="13.5" thickBot="1" x14ac:dyDescent="0.25">
      <c r="A26" s="135"/>
      <c r="B26" s="136" t="s">
        <v>62</v>
      </c>
      <c r="C26" s="137"/>
      <c r="D26" s="138"/>
      <c r="E26" s="139"/>
      <c r="F26" s="140"/>
      <c r="G26" s="140"/>
      <c r="H26" s="363">
        <f>SUM(I18:I25)</f>
        <v>0</v>
      </c>
      <c r="I26" s="364"/>
    </row>
    <row r="28" spans="1:53" x14ac:dyDescent="0.2">
      <c r="B28" s="3"/>
      <c r="F28" s="141"/>
      <c r="G28" s="142"/>
      <c r="H28" s="142"/>
      <c r="I28" s="4"/>
    </row>
    <row r="29" spans="1:53" x14ac:dyDescent="0.2">
      <c r="F29" s="141"/>
      <c r="G29" s="142"/>
      <c r="H29" s="142"/>
      <c r="I29" s="4"/>
    </row>
    <row r="30" spans="1:53" x14ac:dyDescent="0.2">
      <c r="F30" s="141"/>
      <c r="G30" s="142"/>
      <c r="H30" s="142"/>
      <c r="I30" s="4"/>
    </row>
    <row r="31" spans="1:53" x14ac:dyDescent="0.2">
      <c r="F31" s="141"/>
      <c r="G31" s="142"/>
      <c r="H31" s="142"/>
      <c r="I31" s="4"/>
    </row>
    <row r="32" spans="1:53" x14ac:dyDescent="0.2">
      <c r="F32" s="141"/>
      <c r="G32" s="142"/>
      <c r="H32" s="142"/>
      <c r="I32" s="4"/>
    </row>
    <row r="33" spans="6:9" x14ac:dyDescent="0.2">
      <c r="F33" s="141"/>
      <c r="G33" s="142"/>
      <c r="H33" s="142"/>
      <c r="I33" s="4"/>
    </row>
    <row r="34" spans="6:9" x14ac:dyDescent="0.2">
      <c r="F34" s="141"/>
      <c r="G34" s="142"/>
      <c r="H34" s="142"/>
      <c r="I34" s="4"/>
    </row>
    <row r="35" spans="6:9" x14ac:dyDescent="0.2">
      <c r="F35" s="141"/>
      <c r="G35" s="142"/>
      <c r="H35" s="142"/>
      <c r="I35" s="4"/>
    </row>
    <row r="36" spans="6:9" x14ac:dyDescent="0.2">
      <c r="F36" s="141"/>
      <c r="G36" s="142"/>
      <c r="H36" s="142"/>
      <c r="I36" s="4"/>
    </row>
    <row r="37" spans="6:9" x14ac:dyDescent="0.2">
      <c r="F37" s="141"/>
      <c r="G37" s="142"/>
      <c r="H37" s="142"/>
      <c r="I37" s="4"/>
    </row>
    <row r="38" spans="6:9" x14ac:dyDescent="0.2">
      <c r="F38" s="141"/>
      <c r="G38" s="142"/>
      <c r="H38" s="142"/>
      <c r="I38" s="4"/>
    </row>
    <row r="39" spans="6:9" x14ac:dyDescent="0.2">
      <c r="F39" s="141"/>
      <c r="G39" s="142"/>
      <c r="H39" s="142"/>
      <c r="I39" s="4"/>
    </row>
    <row r="40" spans="6:9" x14ac:dyDescent="0.2">
      <c r="F40" s="141"/>
      <c r="G40" s="142"/>
      <c r="H40" s="142"/>
      <c r="I40" s="4"/>
    </row>
    <row r="41" spans="6:9" x14ac:dyDescent="0.2">
      <c r="F41" s="141"/>
      <c r="G41" s="142"/>
      <c r="H41" s="142"/>
      <c r="I41" s="4"/>
    </row>
    <row r="42" spans="6:9" x14ac:dyDescent="0.2">
      <c r="F42" s="141"/>
      <c r="G42" s="142"/>
      <c r="H42" s="142"/>
      <c r="I42" s="4"/>
    </row>
    <row r="43" spans="6:9" x14ac:dyDescent="0.2">
      <c r="F43" s="141"/>
      <c r="G43" s="142"/>
      <c r="H43" s="142"/>
      <c r="I43" s="4"/>
    </row>
    <row r="44" spans="6:9" x14ac:dyDescent="0.2">
      <c r="F44" s="141"/>
      <c r="G44" s="142"/>
      <c r="H44" s="142"/>
      <c r="I44" s="4"/>
    </row>
    <row r="45" spans="6:9" x14ac:dyDescent="0.2">
      <c r="F45" s="141"/>
      <c r="G45" s="142"/>
      <c r="H45" s="142"/>
      <c r="I45" s="4"/>
    </row>
    <row r="46" spans="6:9" x14ac:dyDescent="0.2">
      <c r="F46" s="141"/>
      <c r="G46" s="142"/>
      <c r="H46" s="142"/>
      <c r="I46" s="4"/>
    </row>
    <row r="47" spans="6:9" x14ac:dyDescent="0.2">
      <c r="F47" s="141"/>
      <c r="G47" s="142"/>
      <c r="H47" s="142"/>
      <c r="I47" s="4"/>
    </row>
    <row r="48" spans="6:9" x14ac:dyDescent="0.2">
      <c r="F48" s="141"/>
      <c r="G48" s="142"/>
      <c r="H48" s="142"/>
      <c r="I48" s="4"/>
    </row>
    <row r="49" spans="6:9" x14ac:dyDescent="0.2">
      <c r="F49" s="141"/>
      <c r="G49" s="142"/>
      <c r="H49" s="142"/>
      <c r="I49" s="4"/>
    </row>
    <row r="50" spans="6:9" x14ac:dyDescent="0.2">
      <c r="F50" s="141"/>
      <c r="G50" s="142"/>
      <c r="H50" s="142"/>
      <c r="I50" s="4"/>
    </row>
    <row r="51" spans="6:9" x14ac:dyDescent="0.2">
      <c r="F51" s="141"/>
      <c r="G51" s="142"/>
      <c r="H51" s="142"/>
      <c r="I51" s="4"/>
    </row>
    <row r="52" spans="6:9" x14ac:dyDescent="0.2">
      <c r="F52" s="141"/>
      <c r="G52" s="142"/>
      <c r="H52" s="142"/>
      <c r="I52" s="4"/>
    </row>
    <row r="53" spans="6:9" x14ac:dyDescent="0.2">
      <c r="F53" s="141"/>
      <c r="G53" s="142"/>
      <c r="H53" s="142"/>
      <c r="I53" s="4"/>
    </row>
    <row r="54" spans="6:9" x14ac:dyDescent="0.2">
      <c r="F54" s="141"/>
      <c r="G54" s="142"/>
      <c r="H54" s="142"/>
      <c r="I54" s="4"/>
    </row>
    <row r="55" spans="6:9" x14ac:dyDescent="0.2">
      <c r="F55" s="141"/>
      <c r="G55" s="142"/>
      <c r="H55" s="142"/>
      <c r="I55" s="4"/>
    </row>
    <row r="56" spans="6:9" x14ac:dyDescent="0.2">
      <c r="F56" s="141"/>
      <c r="G56" s="142"/>
      <c r="H56" s="142"/>
      <c r="I56" s="4"/>
    </row>
    <row r="57" spans="6:9" x14ac:dyDescent="0.2">
      <c r="F57" s="141"/>
      <c r="G57" s="142"/>
      <c r="H57" s="142"/>
      <c r="I57" s="4"/>
    </row>
    <row r="58" spans="6:9" x14ac:dyDescent="0.2">
      <c r="F58" s="141"/>
      <c r="G58" s="142"/>
      <c r="H58" s="142"/>
      <c r="I58" s="4"/>
    </row>
    <row r="59" spans="6:9" x14ac:dyDescent="0.2">
      <c r="F59" s="141"/>
      <c r="G59" s="142"/>
      <c r="H59" s="142"/>
      <c r="I59" s="4"/>
    </row>
    <row r="60" spans="6:9" x14ac:dyDescent="0.2">
      <c r="F60" s="141"/>
      <c r="G60" s="142"/>
      <c r="H60" s="142"/>
      <c r="I60" s="4"/>
    </row>
    <row r="61" spans="6:9" x14ac:dyDescent="0.2">
      <c r="F61" s="141"/>
      <c r="G61" s="142"/>
      <c r="H61" s="142"/>
      <c r="I61" s="4"/>
    </row>
    <row r="62" spans="6:9" x14ac:dyDescent="0.2">
      <c r="F62" s="141"/>
      <c r="G62" s="142"/>
      <c r="H62" s="142"/>
      <c r="I62" s="4"/>
    </row>
    <row r="63" spans="6:9" x14ac:dyDescent="0.2">
      <c r="F63" s="141"/>
      <c r="G63" s="142"/>
      <c r="H63" s="142"/>
      <c r="I63" s="4"/>
    </row>
    <row r="64" spans="6:9" x14ac:dyDescent="0.2">
      <c r="F64" s="141"/>
      <c r="G64" s="142"/>
      <c r="H64" s="142"/>
      <c r="I64" s="4"/>
    </row>
    <row r="65" spans="6:9" x14ac:dyDescent="0.2">
      <c r="F65" s="141"/>
      <c r="G65" s="142"/>
      <c r="H65" s="142"/>
      <c r="I65" s="4"/>
    </row>
    <row r="66" spans="6:9" x14ac:dyDescent="0.2">
      <c r="F66" s="141"/>
      <c r="G66" s="142"/>
      <c r="H66" s="142"/>
      <c r="I66" s="4"/>
    </row>
    <row r="67" spans="6:9" x14ac:dyDescent="0.2">
      <c r="F67" s="141"/>
      <c r="G67" s="142"/>
      <c r="H67" s="142"/>
      <c r="I67" s="4"/>
    </row>
    <row r="68" spans="6:9" x14ac:dyDescent="0.2">
      <c r="F68" s="141"/>
      <c r="G68" s="142"/>
      <c r="H68" s="142"/>
      <c r="I68" s="4"/>
    </row>
    <row r="69" spans="6:9" x14ac:dyDescent="0.2">
      <c r="F69" s="141"/>
      <c r="G69" s="142"/>
      <c r="H69" s="142"/>
      <c r="I69" s="4"/>
    </row>
    <row r="70" spans="6:9" x14ac:dyDescent="0.2">
      <c r="F70" s="141"/>
      <c r="G70" s="142"/>
      <c r="H70" s="142"/>
      <c r="I70" s="4"/>
    </row>
    <row r="71" spans="6:9" x14ac:dyDescent="0.2">
      <c r="F71" s="141"/>
      <c r="G71" s="142"/>
      <c r="H71" s="142"/>
      <c r="I71" s="4"/>
    </row>
    <row r="72" spans="6:9" x14ac:dyDescent="0.2">
      <c r="F72" s="141"/>
      <c r="G72" s="142"/>
      <c r="H72" s="142"/>
      <c r="I72" s="4"/>
    </row>
    <row r="73" spans="6:9" x14ac:dyDescent="0.2">
      <c r="F73" s="141"/>
      <c r="G73" s="142"/>
      <c r="H73" s="142"/>
      <c r="I73" s="4"/>
    </row>
    <row r="74" spans="6:9" x14ac:dyDescent="0.2">
      <c r="F74" s="141"/>
      <c r="G74" s="142"/>
      <c r="H74" s="142"/>
      <c r="I74" s="4"/>
    </row>
    <row r="75" spans="6:9" x14ac:dyDescent="0.2">
      <c r="F75" s="141"/>
      <c r="G75" s="142"/>
      <c r="H75" s="142"/>
      <c r="I75" s="4"/>
    </row>
    <row r="76" spans="6:9" x14ac:dyDescent="0.2">
      <c r="F76" s="141"/>
      <c r="G76" s="142"/>
      <c r="H76" s="142"/>
      <c r="I76" s="4"/>
    </row>
    <row r="77" spans="6:9" x14ac:dyDescent="0.2">
      <c r="F77" s="141"/>
      <c r="G77" s="142"/>
      <c r="H77" s="142"/>
      <c r="I77" s="4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BE51"/>
  <sheetViews>
    <sheetView topLeftCell="A28" zoomScaleNormal="100" workbookViewId="0">
      <selection sqref="A1:B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9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10</v>
      </c>
      <c r="B2" s="9"/>
      <c r="C2" s="10" t="s">
        <v>138</v>
      </c>
      <c r="D2" s="10" t="s">
        <v>139</v>
      </c>
      <c r="E2" s="9"/>
      <c r="F2" s="11" t="s">
        <v>11</v>
      </c>
      <c r="G2" s="12"/>
    </row>
    <row r="3" spans="1:57" ht="3" hidden="1" customHeight="1" x14ac:dyDescent="0.2">
      <c r="A3" s="13"/>
      <c r="B3" s="14"/>
      <c r="C3" s="15"/>
      <c r="D3" s="15"/>
      <c r="E3" s="14"/>
      <c r="F3" s="16"/>
      <c r="G3" s="17"/>
    </row>
    <row r="4" spans="1:57" ht="12" customHeight="1" x14ac:dyDescent="0.2">
      <c r="A4" s="18" t="s">
        <v>12</v>
      </c>
      <c r="B4" s="14"/>
      <c r="C4" s="15"/>
      <c r="D4" s="15"/>
      <c r="E4" s="14"/>
      <c r="F4" s="16" t="s">
        <v>13</v>
      </c>
      <c r="G4" s="19"/>
    </row>
    <row r="5" spans="1:57" ht="12.95" customHeight="1" x14ac:dyDescent="0.2">
      <c r="A5" s="20" t="s">
        <v>81</v>
      </c>
      <c r="B5" s="21"/>
      <c r="C5" s="22" t="s">
        <v>82</v>
      </c>
      <c r="D5" s="23"/>
      <c r="E5" s="24"/>
      <c r="F5" s="16" t="s">
        <v>14</v>
      </c>
      <c r="G5" s="17"/>
    </row>
    <row r="6" spans="1:57" ht="12.95" customHeight="1" x14ac:dyDescent="0.2">
      <c r="A6" s="18" t="s">
        <v>15</v>
      </c>
      <c r="B6" s="14"/>
      <c r="C6" s="15"/>
      <c r="D6" s="15"/>
      <c r="E6" s="14"/>
      <c r="F6" s="25" t="s">
        <v>16</v>
      </c>
      <c r="G6" s="26">
        <v>0</v>
      </c>
      <c r="O6" s="27"/>
    </row>
    <row r="7" spans="1:57" ht="12.95" customHeight="1" x14ac:dyDescent="0.2">
      <c r="A7" s="28" t="s">
        <v>78</v>
      </c>
      <c r="B7" s="29"/>
      <c r="C7" s="30" t="s">
        <v>79</v>
      </c>
      <c r="D7" s="31"/>
      <c r="E7" s="31"/>
      <c r="F7" s="32" t="s">
        <v>17</v>
      </c>
      <c r="G7" s="26">
        <f>IF(G6=0,,ROUND((F30+F32)/G6,1))</f>
        <v>0</v>
      </c>
    </row>
    <row r="8" spans="1:57" x14ac:dyDescent="0.2">
      <c r="A8" s="33" t="s">
        <v>18</v>
      </c>
      <c r="B8" s="16"/>
      <c r="C8" s="347"/>
      <c r="D8" s="347"/>
      <c r="E8" s="348"/>
      <c r="F8" s="34" t="s">
        <v>19</v>
      </c>
      <c r="G8" s="35"/>
      <c r="H8" s="36"/>
      <c r="I8" s="37"/>
    </row>
    <row r="9" spans="1:57" x14ac:dyDescent="0.2">
      <c r="A9" s="33" t="s">
        <v>20</v>
      </c>
      <c r="B9" s="16"/>
      <c r="C9" s="347"/>
      <c r="D9" s="347"/>
      <c r="E9" s="348"/>
      <c r="F9" s="16"/>
      <c r="G9" s="38"/>
      <c r="H9" s="39"/>
    </row>
    <row r="10" spans="1:57" x14ac:dyDescent="0.2">
      <c r="A10" s="33" t="s">
        <v>21</v>
      </c>
      <c r="B10" s="16"/>
      <c r="C10" s="347"/>
      <c r="D10" s="347"/>
      <c r="E10" s="347"/>
      <c r="F10" s="40"/>
      <c r="G10" s="41"/>
      <c r="H10" s="42"/>
    </row>
    <row r="11" spans="1:57" ht="13.5" customHeight="1" x14ac:dyDescent="0.2">
      <c r="A11" s="33" t="s">
        <v>22</v>
      </c>
      <c r="B11" s="16"/>
      <c r="C11" s="347" t="s">
        <v>121</v>
      </c>
      <c r="D11" s="347"/>
      <c r="E11" s="347"/>
      <c r="F11" s="43" t="s">
        <v>23</v>
      </c>
      <c r="G11" s="44"/>
      <c r="H11" s="39"/>
      <c r="BA11" s="45"/>
      <c r="BB11" s="45"/>
      <c r="BC11" s="45"/>
      <c r="BD11" s="45"/>
      <c r="BE11" s="45"/>
    </row>
    <row r="12" spans="1:57" ht="12.75" customHeight="1" x14ac:dyDescent="0.2">
      <c r="A12" s="46" t="s">
        <v>24</v>
      </c>
      <c r="B12" s="14"/>
      <c r="C12" s="349"/>
      <c r="D12" s="349"/>
      <c r="E12" s="349"/>
      <c r="F12" s="47" t="s">
        <v>25</v>
      </c>
      <c r="G12" s="48"/>
      <c r="H12" s="39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9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 t="e">
        <f>'01 R113429629 Rek'!E15</f>
        <v>#REF!</v>
      </c>
      <c r="D15" s="61" t="str">
        <f>'01 R113429629 Rek'!A20</f>
        <v>Ztížené výrobní podmínky</v>
      </c>
      <c r="E15" s="62"/>
      <c r="F15" s="63"/>
      <c r="G15" s="60">
        <f>'01 R113429629 Rek'!I20</f>
        <v>0</v>
      </c>
    </row>
    <row r="16" spans="1:57" ht="15.95" customHeight="1" x14ac:dyDescent="0.2">
      <c r="A16" s="58" t="s">
        <v>30</v>
      </c>
      <c r="B16" s="59" t="s">
        <v>31</v>
      </c>
      <c r="C16" s="60" t="e">
        <f>'01 R113429629 Rek'!F15</f>
        <v>#REF!</v>
      </c>
      <c r="D16" s="13" t="str">
        <f>'01 R113429629 Rek'!A21</f>
        <v>Oborová přirážka</v>
      </c>
      <c r="E16" s="64"/>
      <c r="F16" s="65"/>
      <c r="G16" s="60">
        <f>'01 R113429629 Rek'!I21</f>
        <v>0</v>
      </c>
    </row>
    <row r="17" spans="1:7" ht="15.95" customHeight="1" x14ac:dyDescent="0.2">
      <c r="A17" s="58" t="s">
        <v>32</v>
      </c>
      <c r="B17" s="59" t="s">
        <v>33</v>
      </c>
      <c r="C17" s="60" t="e">
        <f>'01 R113429629 Rek'!H15</f>
        <v>#REF!</v>
      </c>
      <c r="D17" s="13" t="str">
        <f>'01 R113429629 Rek'!A22</f>
        <v>Přesun stavebních kapacit</v>
      </c>
      <c r="E17" s="64"/>
      <c r="F17" s="65"/>
      <c r="G17" s="60">
        <f>'01 R113429629 Rek'!I22</f>
        <v>0</v>
      </c>
    </row>
    <row r="18" spans="1:7" ht="15.95" customHeight="1" x14ac:dyDescent="0.2">
      <c r="A18" s="66" t="s">
        <v>34</v>
      </c>
      <c r="B18" s="67" t="s">
        <v>35</v>
      </c>
      <c r="C18" s="60" t="e">
        <f>'01 R113429629 Rek'!G15</f>
        <v>#REF!</v>
      </c>
      <c r="D18" s="13" t="str">
        <f>'01 R113429629 Rek'!A23</f>
        <v>Mimostaveništní doprava</v>
      </c>
      <c r="E18" s="64"/>
      <c r="F18" s="65"/>
      <c r="G18" s="60">
        <f>'01 R113429629 Rek'!I23</f>
        <v>0</v>
      </c>
    </row>
    <row r="19" spans="1:7" ht="15.95" customHeight="1" x14ac:dyDescent="0.2">
      <c r="A19" s="68" t="s">
        <v>36</v>
      </c>
      <c r="B19" s="59"/>
      <c r="C19" s="60" t="e">
        <f>SUM(C15:C18)</f>
        <v>#REF!</v>
      </c>
      <c r="D19" s="13" t="str">
        <f>'01 R113429629 Rek'!A24</f>
        <v>Zařízení staveniště</v>
      </c>
      <c r="E19" s="64"/>
      <c r="F19" s="65"/>
      <c r="G19" s="60">
        <f>'01 R113429629 Rek'!I24</f>
        <v>0</v>
      </c>
    </row>
    <row r="20" spans="1:7" ht="15.95" customHeight="1" x14ac:dyDescent="0.2">
      <c r="A20" s="68"/>
      <c r="B20" s="59"/>
      <c r="C20" s="60"/>
      <c r="D20" s="13" t="str">
        <f>'01 R113429629 Rek'!A25</f>
        <v>Provoz investora</v>
      </c>
      <c r="E20" s="64"/>
      <c r="F20" s="65"/>
      <c r="G20" s="60">
        <f>'01 R113429629 Rek'!I25</f>
        <v>0</v>
      </c>
    </row>
    <row r="21" spans="1:7" ht="15.95" customHeight="1" x14ac:dyDescent="0.2">
      <c r="A21" s="68" t="s">
        <v>8</v>
      </c>
      <c r="B21" s="59"/>
      <c r="C21" s="60" t="e">
        <f>'01 R113429629 Rek'!I15</f>
        <v>#REF!</v>
      </c>
      <c r="D21" s="13" t="str">
        <f>'01 R113429629 Rek'!A26</f>
        <v>Kompletační činnost (IČD)</v>
      </c>
      <c r="E21" s="64"/>
      <c r="F21" s="65"/>
      <c r="G21" s="60">
        <f>'01 R113429629 Rek'!I26</f>
        <v>0</v>
      </c>
    </row>
    <row r="22" spans="1:7" ht="15.95" customHeight="1" x14ac:dyDescent="0.2">
      <c r="A22" s="69" t="s">
        <v>37</v>
      </c>
      <c r="B22" s="39"/>
      <c r="C22" s="60" t="e">
        <f>C19+C21</f>
        <v>#REF!</v>
      </c>
      <c r="D22" s="13" t="s">
        <v>38</v>
      </c>
      <c r="E22" s="64"/>
      <c r="F22" s="65"/>
      <c r="G22" s="60">
        <f>G23-SUM(G15:G21)</f>
        <v>0</v>
      </c>
    </row>
    <row r="23" spans="1:7" ht="15.95" customHeight="1" thickBot="1" x14ac:dyDescent="0.25">
      <c r="A23" s="345" t="s">
        <v>39</v>
      </c>
      <c r="B23" s="346"/>
      <c r="C23" s="70" t="e">
        <f>C22+G23</f>
        <v>#REF!</v>
      </c>
      <c r="D23" s="71" t="s">
        <v>40</v>
      </c>
      <c r="E23" s="72"/>
      <c r="F23" s="73"/>
      <c r="G23" s="60">
        <f>'01 R113429629 Rek'!H28</f>
        <v>0</v>
      </c>
    </row>
    <row r="24" spans="1:7" x14ac:dyDescent="0.2">
      <c r="A24" s="74" t="s">
        <v>41</v>
      </c>
      <c r="B24" s="75"/>
      <c r="C24" s="76"/>
      <c r="D24" s="75" t="s">
        <v>42</v>
      </c>
      <c r="E24" s="75"/>
      <c r="F24" s="77" t="s">
        <v>43</v>
      </c>
      <c r="G24" s="78"/>
    </row>
    <row r="25" spans="1:7" x14ac:dyDescent="0.2">
      <c r="A25" s="69" t="s">
        <v>44</v>
      </c>
      <c r="B25" s="39"/>
      <c r="C25" s="79"/>
      <c r="D25" s="39" t="s">
        <v>44</v>
      </c>
      <c r="F25" s="80" t="s">
        <v>44</v>
      </c>
      <c r="G25" s="81"/>
    </row>
    <row r="26" spans="1:7" ht="37.5" customHeight="1" x14ac:dyDescent="0.2">
      <c r="A26" s="69" t="s">
        <v>45</v>
      </c>
      <c r="B26" s="82"/>
      <c r="C26" s="79"/>
      <c r="D26" s="39" t="s">
        <v>45</v>
      </c>
      <c r="F26" s="80" t="s">
        <v>45</v>
      </c>
      <c r="G26" s="81"/>
    </row>
    <row r="27" spans="1:7" x14ac:dyDescent="0.2">
      <c r="A27" s="69"/>
      <c r="B27" s="83"/>
      <c r="C27" s="79"/>
      <c r="D27" s="39"/>
      <c r="F27" s="80"/>
      <c r="G27" s="81"/>
    </row>
    <row r="28" spans="1:7" x14ac:dyDescent="0.2">
      <c r="A28" s="69" t="s">
        <v>46</v>
      </c>
      <c r="B28" s="39"/>
      <c r="C28" s="79"/>
      <c r="D28" s="80" t="s">
        <v>47</v>
      </c>
      <c r="E28" s="79"/>
      <c r="F28" s="84" t="s">
        <v>47</v>
      </c>
      <c r="G28" s="81"/>
    </row>
    <row r="29" spans="1:7" ht="69" customHeight="1" x14ac:dyDescent="0.2">
      <c r="A29" s="69"/>
      <c r="B29" s="39"/>
      <c r="C29" s="85"/>
      <c r="D29" s="86"/>
      <c r="E29" s="85"/>
      <c r="F29" s="39"/>
      <c r="G29" s="81"/>
    </row>
    <row r="30" spans="1:7" x14ac:dyDescent="0.2">
      <c r="A30" s="87" t="s">
        <v>2</v>
      </c>
      <c r="B30" s="88"/>
      <c r="C30" s="89">
        <v>20</v>
      </c>
      <c r="D30" s="88" t="s">
        <v>48</v>
      </c>
      <c r="E30" s="90"/>
      <c r="F30" s="351" t="e">
        <f>C23-F32</f>
        <v>#REF!</v>
      </c>
      <c r="G30" s="352"/>
    </row>
    <row r="31" spans="1:7" x14ac:dyDescent="0.2">
      <c r="A31" s="87" t="s">
        <v>49</v>
      </c>
      <c r="B31" s="88"/>
      <c r="C31" s="89">
        <f>C30</f>
        <v>20</v>
      </c>
      <c r="D31" s="88" t="s">
        <v>50</v>
      </c>
      <c r="E31" s="90"/>
      <c r="F31" s="351" t="e">
        <f>ROUND(PRODUCT(F30,C31/100),0)</f>
        <v>#REF!</v>
      </c>
      <c r="G31" s="352"/>
    </row>
    <row r="32" spans="1:7" x14ac:dyDescent="0.2">
      <c r="A32" s="87" t="s">
        <v>2</v>
      </c>
      <c r="B32" s="88"/>
      <c r="C32" s="89">
        <v>0</v>
      </c>
      <c r="D32" s="88" t="s">
        <v>50</v>
      </c>
      <c r="E32" s="90"/>
      <c r="F32" s="351">
        <v>0</v>
      </c>
      <c r="G32" s="352"/>
    </row>
    <row r="33" spans="1:8" x14ac:dyDescent="0.2">
      <c r="A33" s="87" t="s">
        <v>49</v>
      </c>
      <c r="B33" s="91"/>
      <c r="C33" s="92">
        <f>C32</f>
        <v>0</v>
      </c>
      <c r="D33" s="88" t="s">
        <v>50</v>
      </c>
      <c r="E33" s="65"/>
      <c r="F33" s="351">
        <f>ROUND(PRODUCT(F32,C33/100),0)</f>
        <v>0</v>
      </c>
      <c r="G33" s="352"/>
    </row>
    <row r="34" spans="1:8" s="96" customFormat="1" ht="19.5" customHeight="1" thickBot="1" x14ac:dyDescent="0.3">
      <c r="A34" s="93" t="s">
        <v>51</v>
      </c>
      <c r="B34" s="94"/>
      <c r="C34" s="94"/>
      <c r="D34" s="94"/>
      <c r="E34" s="95"/>
      <c r="F34" s="353" t="e">
        <f>ROUND(SUM(F30:F33),0)</f>
        <v>#REF!</v>
      </c>
      <c r="G34" s="354"/>
    </row>
    <row r="36" spans="1:8" x14ac:dyDescent="0.2">
      <c r="A36" s="2" t="s">
        <v>52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355"/>
      <c r="C37" s="355"/>
      <c r="D37" s="355"/>
      <c r="E37" s="355"/>
      <c r="F37" s="355"/>
      <c r="G37" s="355"/>
      <c r="H37" s="1" t="s">
        <v>0</v>
      </c>
    </row>
    <row r="38" spans="1:8" ht="12.75" customHeight="1" x14ac:dyDescent="0.2">
      <c r="A38" s="97"/>
      <c r="B38" s="355"/>
      <c r="C38" s="355"/>
      <c r="D38" s="355"/>
      <c r="E38" s="355"/>
      <c r="F38" s="355"/>
      <c r="G38" s="355"/>
      <c r="H38" s="1" t="s">
        <v>0</v>
      </c>
    </row>
    <row r="39" spans="1:8" x14ac:dyDescent="0.2">
      <c r="A39" s="97"/>
      <c r="B39" s="355"/>
      <c r="C39" s="355"/>
      <c r="D39" s="355"/>
      <c r="E39" s="355"/>
      <c r="F39" s="355"/>
      <c r="G39" s="355"/>
      <c r="H39" s="1" t="s">
        <v>0</v>
      </c>
    </row>
    <row r="40" spans="1:8" x14ac:dyDescent="0.2">
      <c r="A40" s="97"/>
      <c r="B40" s="355"/>
      <c r="C40" s="355"/>
      <c r="D40" s="355"/>
      <c r="E40" s="355"/>
      <c r="F40" s="355"/>
      <c r="G40" s="355"/>
      <c r="H40" s="1" t="s">
        <v>0</v>
      </c>
    </row>
    <row r="41" spans="1:8" x14ac:dyDescent="0.2">
      <c r="A41" s="97"/>
      <c r="B41" s="355"/>
      <c r="C41" s="355"/>
      <c r="D41" s="355"/>
      <c r="E41" s="355"/>
      <c r="F41" s="355"/>
      <c r="G41" s="355"/>
      <c r="H41" s="1" t="s">
        <v>0</v>
      </c>
    </row>
    <row r="42" spans="1:8" x14ac:dyDescent="0.2">
      <c r="A42" s="97"/>
      <c r="B42" s="355"/>
      <c r="C42" s="355"/>
      <c r="D42" s="355"/>
      <c r="E42" s="355"/>
      <c r="F42" s="355"/>
      <c r="G42" s="355"/>
      <c r="H42" s="1" t="s">
        <v>0</v>
      </c>
    </row>
    <row r="43" spans="1:8" x14ac:dyDescent="0.2">
      <c r="A43" s="97"/>
      <c r="B43" s="355"/>
      <c r="C43" s="355"/>
      <c r="D43" s="355"/>
      <c r="E43" s="355"/>
      <c r="F43" s="355"/>
      <c r="G43" s="355"/>
      <c r="H43" s="1" t="s">
        <v>0</v>
      </c>
    </row>
    <row r="44" spans="1:8" ht="12.75" customHeight="1" x14ac:dyDescent="0.2">
      <c r="A44" s="97"/>
      <c r="B44" s="355"/>
      <c r="C44" s="355"/>
      <c r="D44" s="355"/>
      <c r="E44" s="355"/>
      <c r="F44" s="355"/>
      <c r="G44" s="355"/>
      <c r="H44" s="1" t="s">
        <v>0</v>
      </c>
    </row>
    <row r="45" spans="1:8" ht="12.75" customHeight="1" x14ac:dyDescent="0.2">
      <c r="A45" s="97"/>
      <c r="B45" s="355"/>
      <c r="C45" s="355"/>
      <c r="D45" s="355"/>
      <c r="E45" s="355"/>
      <c r="F45" s="355"/>
      <c r="G45" s="355"/>
      <c r="H45" s="1" t="s">
        <v>0</v>
      </c>
    </row>
    <row r="46" spans="1:8" x14ac:dyDescent="0.2">
      <c r="B46" s="350"/>
      <c r="C46" s="350"/>
      <c r="D46" s="350"/>
      <c r="E46" s="350"/>
      <c r="F46" s="350"/>
      <c r="G46" s="350"/>
    </row>
    <row r="47" spans="1:8" x14ac:dyDescent="0.2">
      <c r="B47" s="350"/>
      <c r="C47" s="350"/>
      <c r="D47" s="350"/>
      <c r="E47" s="350"/>
      <c r="F47" s="350"/>
      <c r="G47" s="350"/>
    </row>
    <row r="48" spans="1:8" x14ac:dyDescent="0.2">
      <c r="B48" s="350"/>
      <c r="C48" s="350"/>
      <c r="D48" s="350"/>
      <c r="E48" s="350"/>
      <c r="F48" s="350"/>
      <c r="G48" s="350"/>
    </row>
    <row r="49" spans="2:7" x14ac:dyDescent="0.2">
      <c r="B49" s="350"/>
      <c r="C49" s="350"/>
      <c r="D49" s="350"/>
      <c r="E49" s="350"/>
      <c r="F49" s="350"/>
      <c r="G49" s="350"/>
    </row>
    <row r="50" spans="2:7" x14ac:dyDescent="0.2">
      <c r="B50" s="350"/>
      <c r="C50" s="350"/>
      <c r="D50" s="350"/>
      <c r="E50" s="350"/>
      <c r="F50" s="350"/>
      <c r="G50" s="350"/>
    </row>
    <row r="51" spans="2:7" x14ac:dyDescent="0.2">
      <c r="B51" s="350"/>
      <c r="C51" s="350"/>
      <c r="D51" s="350"/>
      <c r="E51" s="350"/>
      <c r="F51" s="350"/>
      <c r="G51" s="35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9"/>
  <dimension ref="A1:BE79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56" t="s">
        <v>1</v>
      </c>
      <c r="B1" s="357"/>
      <c r="C1" s="98" t="s">
        <v>80</v>
      </c>
      <c r="D1" s="99"/>
      <c r="E1" s="100"/>
      <c r="F1" s="99"/>
      <c r="G1" s="101" t="s">
        <v>53</v>
      </c>
      <c r="H1" s="102" t="s">
        <v>138</v>
      </c>
      <c r="I1" s="103"/>
    </row>
    <row r="2" spans="1:9" ht="13.5" thickBot="1" x14ac:dyDescent="0.25">
      <c r="A2" s="358" t="s">
        <v>54</v>
      </c>
      <c r="B2" s="359"/>
      <c r="C2" s="193">
        <v>40603</v>
      </c>
      <c r="D2" s="104"/>
      <c r="E2" s="105"/>
      <c r="F2" s="104"/>
      <c r="G2" s="360" t="s">
        <v>139</v>
      </c>
      <c r="H2" s="361"/>
      <c r="I2" s="362"/>
    </row>
    <row r="3" spans="1:9" ht="13.5" thickTop="1" x14ac:dyDescent="0.2">
      <c r="F3" s="39"/>
    </row>
    <row r="4" spans="1:9" ht="19.5" customHeight="1" x14ac:dyDescent="0.25">
      <c r="A4" s="106" t="s">
        <v>55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/>
    <row r="6" spans="1:9" s="39" customFormat="1" ht="13.5" thickBot="1" x14ac:dyDescent="0.25">
      <c r="A6" s="109"/>
      <c r="B6" s="110" t="s">
        <v>56</v>
      </c>
      <c r="C6" s="110"/>
      <c r="D6" s="111"/>
      <c r="E6" s="112" t="s">
        <v>4</v>
      </c>
      <c r="F6" s="113" t="s">
        <v>5</v>
      </c>
      <c r="G6" s="113" t="s">
        <v>6</v>
      </c>
      <c r="H6" s="113" t="s">
        <v>7</v>
      </c>
      <c r="I6" s="114" t="s">
        <v>8</v>
      </c>
    </row>
    <row r="7" spans="1:9" s="39" customFormat="1" x14ac:dyDescent="0.2">
      <c r="A7" s="194" t="e">
        <f>#REF!</f>
        <v>#REF!</v>
      </c>
      <c r="B7" s="5" t="e">
        <f>#REF!</f>
        <v>#REF!</v>
      </c>
      <c r="D7" s="115"/>
      <c r="E7" s="195" t="e">
        <f>#REF!</f>
        <v>#REF!</v>
      </c>
      <c r="F7" s="196" t="e">
        <f>#REF!</f>
        <v>#REF!</v>
      </c>
      <c r="G7" s="196" t="e">
        <f>#REF!</f>
        <v>#REF!</v>
      </c>
      <c r="H7" s="196" t="e">
        <f>#REF!</f>
        <v>#REF!</v>
      </c>
      <c r="I7" s="197" t="e">
        <f>#REF!</f>
        <v>#REF!</v>
      </c>
    </row>
    <row r="8" spans="1:9" s="39" customFormat="1" x14ac:dyDescent="0.2">
      <c r="A8" s="194" t="e">
        <f>#REF!</f>
        <v>#REF!</v>
      </c>
      <c r="B8" s="5" t="e">
        <f>#REF!</f>
        <v>#REF!</v>
      </c>
      <c r="D8" s="115"/>
      <c r="E8" s="195" t="e">
        <f>#REF!</f>
        <v>#REF!</v>
      </c>
      <c r="F8" s="196" t="e">
        <f>#REF!</f>
        <v>#REF!</v>
      </c>
      <c r="G8" s="196" t="e">
        <f>#REF!</f>
        <v>#REF!</v>
      </c>
      <c r="H8" s="196" t="e">
        <f>#REF!</f>
        <v>#REF!</v>
      </c>
      <c r="I8" s="197" t="e">
        <f>#REF!</f>
        <v>#REF!</v>
      </c>
    </row>
    <row r="9" spans="1:9" s="39" customFormat="1" x14ac:dyDescent="0.2">
      <c r="A9" s="194" t="e">
        <f>#REF!</f>
        <v>#REF!</v>
      </c>
      <c r="B9" s="5" t="e">
        <f>#REF!</f>
        <v>#REF!</v>
      </c>
      <c r="D9" s="115"/>
      <c r="E9" s="195" t="e">
        <f>#REF!</f>
        <v>#REF!</v>
      </c>
      <c r="F9" s="196" t="e">
        <f>#REF!</f>
        <v>#REF!</v>
      </c>
      <c r="G9" s="196" t="e">
        <f>#REF!</f>
        <v>#REF!</v>
      </c>
      <c r="H9" s="196" t="e">
        <f>#REF!</f>
        <v>#REF!</v>
      </c>
      <c r="I9" s="197" t="e">
        <f>#REF!</f>
        <v>#REF!</v>
      </c>
    </row>
    <row r="10" spans="1:9" s="39" customFormat="1" x14ac:dyDescent="0.2">
      <c r="A10" s="194" t="e">
        <f>#REF!</f>
        <v>#REF!</v>
      </c>
      <c r="B10" s="5" t="e">
        <f>#REF!</f>
        <v>#REF!</v>
      </c>
      <c r="D10" s="115"/>
      <c r="E10" s="195" t="e">
        <f>#REF!</f>
        <v>#REF!</v>
      </c>
      <c r="F10" s="196" t="e">
        <f>#REF!</f>
        <v>#REF!</v>
      </c>
      <c r="G10" s="196" t="e">
        <f>#REF!</f>
        <v>#REF!</v>
      </c>
      <c r="H10" s="196" t="e">
        <f>#REF!</f>
        <v>#REF!</v>
      </c>
      <c r="I10" s="197" t="e">
        <f>#REF!</f>
        <v>#REF!</v>
      </c>
    </row>
    <row r="11" spans="1:9" s="39" customFormat="1" x14ac:dyDescent="0.2">
      <c r="A11" s="194" t="e">
        <f>#REF!</f>
        <v>#REF!</v>
      </c>
      <c r="B11" s="5" t="e">
        <f>#REF!</f>
        <v>#REF!</v>
      </c>
      <c r="D11" s="115"/>
      <c r="E11" s="195" t="e">
        <f>#REF!</f>
        <v>#REF!</v>
      </c>
      <c r="F11" s="196" t="e">
        <f>#REF!</f>
        <v>#REF!</v>
      </c>
      <c r="G11" s="196" t="e">
        <f>#REF!</f>
        <v>#REF!</v>
      </c>
      <c r="H11" s="196" t="e">
        <f>#REF!</f>
        <v>#REF!</v>
      </c>
      <c r="I11" s="197" t="e">
        <f>#REF!</f>
        <v>#REF!</v>
      </c>
    </row>
    <row r="12" spans="1:9" s="39" customFormat="1" x14ac:dyDescent="0.2">
      <c r="A12" s="194" t="e">
        <f>#REF!</f>
        <v>#REF!</v>
      </c>
      <c r="B12" s="5" t="e">
        <f>#REF!</f>
        <v>#REF!</v>
      </c>
      <c r="D12" s="115"/>
      <c r="E12" s="195" t="e">
        <f>#REF!</f>
        <v>#REF!</v>
      </c>
      <c r="F12" s="196" t="e">
        <f>#REF!</f>
        <v>#REF!</v>
      </c>
      <c r="G12" s="196" t="e">
        <f>#REF!</f>
        <v>#REF!</v>
      </c>
      <c r="H12" s="196" t="e">
        <f>#REF!</f>
        <v>#REF!</v>
      </c>
      <c r="I12" s="197" t="e">
        <f>#REF!</f>
        <v>#REF!</v>
      </c>
    </row>
    <row r="13" spans="1:9" s="39" customFormat="1" x14ac:dyDescent="0.2">
      <c r="A13" s="194" t="e">
        <f>#REF!</f>
        <v>#REF!</v>
      </c>
      <c r="B13" s="5" t="e">
        <f>#REF!</f>
        <v>#REF!</v>
      </c>
      <c r="D13" s="115"/>
      <c r="E13" s="195" t="e">
        <f>#REF!</f>
        <v>#REF!</v>
      </c>
      <c r="F13" s="196" t="e">
        <f>#REF!</f>
        <v>#REF!</v>
      </c>
      <c r="G13" s="196" t="e">
        <f>#REF!</f>
        <v>#REF!</v>
      </c>
      <c r="H13" s="196" t="e">
        <f>#REF!</f>
        <v>#REF!</v>
      </c>
      <c r="I13" s="197" t="e">
        <f>#REF!</f>
        <v>#REF!</v>
      </c>
    </row>
    <row r="14" spans="1:9" s="39" customFormat="1" ht="13.5" thickBot="1" x14ac:dyDescent="0.25">
      <c r="A14" s="194" t="e">
        <f>#REF!</f>
        <v>#REF!</v>
      </c>
      <c r="B14" s="5" t="e">
        <f>#REF!</f>
        <v>#REF!</v>
      </c>
      <c r="D14" s="115"/>
      <c r="E14" s="195" t="e">
        <f>#REF!</f>
        <v>#REF!</v>
      </c>
      <c r="F14" s="196" t="e">
        <f>#REF!</f>
        <v>#REF!</v>
      </c>
      <c r="G14" s="196" t="e">
        <f>#REF!</f>
        <v>#REF!</v>
      </c>
      <c r="H14" s="196" t="e">
        <f>#REF!</f>
        <v>#REF!</v>
      </c>
      <c r="I14" s="197" t="e">
        <f>#REF!</f>
        <v>#REF!</v>
      </c>
    </row>
    <row r="15" spans="1:9" s="3" customFormat="1" ht="13.5" thickBot="1" x14ac:dyDescent="0.25">
      <c r="A15" s="116"/>
      <c r="B15" s="117" t="s">
        <v>57</v>
      </c>
      <c r="C15" s="117"/>
      <c r="D15" s="118"/>
      <c r="E15" s="119" t="e">
        <f>SUM(E7:E14)</f>
        <v>#REF!</v>
      </c>
      <c r="F15" s="120" t="e">
        <f>SUM(F7:F14)</f>
        <v>#REF!</v>
      </c>
      <c r="G15" s="120" t="e">
        <f>SUM(G7:G14)</f>
        <v>#REF!</v>
      </c>
      <c r="H15" s="120" t="e">
        <f>SUM(H7:H14)</f>
        <v>#REF!</v>
      </c>
      <c r="I15" s="121" t="e">
        <f>SUM(I7:I14)</f>
        <v>#REF!</v>
      </c>
    </row>
    <row r="16" spans="1:9" x14ac:dyDescent="0.2">
      <c r="A16" s="39"/>
      <c r="B16" s="39"/>
      <c r="C16" s="39"/>
      <c r="D16" s="39"/>
      <c r="E16" s="39"/>
      <c r="F16" s="39"/>
      <c r="G16" s="39"/>
      <c r="H16" s="39"/>
      <c r="I16" s="39"/>
    </row>
    <row r="17" spans="1:57" ht="19.5" customHeight="1" x14ac:dyDescent="0.25">
      <c r="A17" s="107" t="s">
        <v>58</v>
      </c>
      <c r="B17" s="107"/>
      <c r="C17" s="107"/>
      <c r="D17" s="107"/>
      <c r="E17" s="107"/>
      <c r="F17" s="107"/>
      <c r="G17" s="122"/>
      <c r="H17" s="107"/>
      <c r="I17" s="107"/>
      <c r="BA17" s="45"/>
      <c r="BB17" s="45"/>
      <c r="BC17" s="45"/>
      <c r="BD17" s="45"/>
      <c r="BE17" s="45"/>
    </row>
    <row r="18" spans="1:57" ht="13.5" thickBot="1" x14ac:dyDescent="0.25"/>
    <row r="19" spans="1:57" x14ac:dyDescent="0.2">
      <c r="A19" s="74" t="s">
        <v>59</v>
      </c>
      <c r="B19" s="75"/>
      <c r="C19" s="75"/>
      <c r="D19" s="123"/>
      <c r="E19" s="124" t="s">
        <v>60</v>
      </c>
      <c r="F19" s="125" t="s">
        <v>3</v>
      </c>
      <c r="G19" s="126" t="s">
        <v>61</v>
      </c>
      <c r="H19" s="127"/>
      <c r="I19" s="128" t="s">
        <v>60</v>
      </c>
    </row>
    <row r="20" spans="1:57" x14ac:dyDescent="0.2">
      <c r="A20" s="68" t="s">
        <v>113</v>
      </c>
      <c r="B20" s="59"/>
      <c r="C20" s="59"/>
      <c r="D20" s="129"/>
      <c r="E20" s="130">
        <v>0</v>
      </c>
      <c r="F20" s="131">
        <v>0</v>
      </c>
      <c r="G20" s="132">
        <v>0</v>
      </c>
      <c r="H20" s="133"/>
      <c r="I20" s="134">
        <f t="shared" ref="I20:I27" si="0">E20+F20*G20/100</f>
        <v>0</v>
      </c>
      <c r="BA20" s="1">
        <v>0</v>
      </c>
    </row>
    <row r="21" spans="1:57" x14ac:dyDescent="0.2">
      <c r="A21" s="68" t="s">
        <v>114</v>
      </c>
      <c r="B21" s="59"/>
      <c r="C21" s="59"/>
      <c r="D21" s="129"/>
      <c r="E21" s="130">
        <v>0</v>
      </c>
      <c r="F21" s="131">
        <v>0</v>
      </c>
      <c r="G21" s="132">
        <v>0</v>
      </c>
      <c r="H21" s="133"/>
      <c r="I21" s="134">
        <f t="shared" si="0"/>
        <v>0</v>
      </c>
      <c r="BA21" s="1">
        <v>0</v>
      </c>
    </row>
    <row r="22" spans="1:57" x14ac:dyDescent="0.2">
      <c r="A22" s="68" t="s">
        <v>115</v>
      </c>
      <c r="B22" s="59"/>
      <c r="C22" s="59"/>
      <c r="D22" s="129"/>
      <c r="E22" s="130">
        <v>0</v>
      </c>
      <c r="F22" s="131">
        <v>0</v>
      </c>
      <c r="G22" s="132">
        <v>0</v>
      </c>
      <c r="H22" s="133"/>
      <c r="I22" s="134">
        <f t="shared" si="0"/>
        <v>0</v>
      </c>
      <c r="BA22" s="1">
        <v>0</v>
      </c>
    </row>
    <row r="23" spans="1:57" x14ac:dyDescent="0.2">
      <c r="A23" s="68" t="s">
        <v>116</v>
      </c>
      <c r="B23" s="59"/>
      <c r="C23" s="59"/>
      <c r="D23" s="129"/>
      <c r="E23" s="130">
        <v>0</v>
      </c>
      <c r="F23" s="131">
        <v>0</v>
      </c>
      <c r="G23" s="132">
        <v>0</v>
      </c>
      <c r="H23" s="133"/>
      <c r="I23" s="134">
        <f t="shared" si="0"/>
        <v>0</v>
      </c>
      <c r="BA23" s="1">
        <v>0</v>
      </c>
    </row>
    <row r="24" spans="1:57" x14ac:dyDescent="0.2">
      <c r="A24" s="68" t="s">
        <v>117</v>
      </c>
      <c r="B24" s="59"/>
      <c r="C24" s="59"/>
      <c r="D24" s="129"/>
      <c r="E24" s="130">
        <v>0</v>
      </c>
      <c r="F24" s="131">
        <v>0</v>
      </c>
      <c r="G24" s="132">
        <v>659551.4</v>
      </c>
      <c r="H24" s="133"/>
      <c r="I24" s="134">
        <f t="shared" si="0"/>
        <v>0</v>
      </c>
      <c r="BA24" s="1">
        <v>1</v>
      </c>
    </row>
    <row r="25" spans="1:57" x14ac:dyDescent="0.2">
      <c r="A25" s="68" t="s">
        <v>118</v>
      </c>
      <c r="B25" s="59"/>
      <c r="C25" s="59"/>
      <c r="D25" s="129"/>
      <c r="E25" s="130">
        <v>0</v>
      </c>
      <c r="F25" s="131">
        <v>0</v>
      </c>
      <c r="G25" s="132">
        <v>659551.4</v>
      </c>
      <c r="H25" s="133"/>
      <c r="I25" s="134">
        <f t="shared" si="0"/>
        <v>0</v>
      </c>
      <c r="BA25" s="1">
        <v>1</v>
      </c>
    </row>
    <row r="26" spans="1:57" x14ac:dyDescent="0.2">
      <c r="A26" s="68" t="s">
        <v>119</v>
      </c>
      <c r="B26" s="59"/>
      <c r="C26" s="59"/>
      <c r="D26" s="129"/>
      <c r="E26" s="130">
        <v>0</v>
      </c>
      <c r="F26" s="131">
        <v>0</v>
      </c>
      <c r="G26" s="132">
        <v>808998.72</v>
      </c>
      <c r="H26" s="133"/>
      <c r="I26" s="134">
        <f t="shared" si="0"/>
        <v>0</v>
      </c>
      <c r="BA26" s="1">
        <v>2</v>
      </c>
    </row>
    <row r="27" spans="1:57" x14ac:dyDescent="0.2">
      <c r="A27" s="68" t="s">
        <v>120</v>
      </c>
      <c r="B27" s="59"/>
      <c r="C27" s="59"/>
      <c r="D27" s="129"/>
      <c r="E27" s="130">
        <v>0</v>
      </c>
      <c r="F27" s="131">
        <v>0</v>
      </c>
      <c r="G27" s="132">
        <v>808998.72</v>
      </c>
      <c r="H27" s="133"/>
      <c r="I27" s="134">
        <f t="shared" si="0"/>
        <v>0</v>
      </c>
      <c r="BA27" s="1">
        <v>2</v>
      </c>
    </row>
    <row r="28" spans="1:57" ht="13.5" thickBot="1" x14ac:dyDescent="0.25">
      <c r="A28" s="135"/>
      <c r="B28" s="136" t="s">
        <v>62</v>
      </c>
      <c r="C28" s="137"/>
      <c r="D28" s="138"/>
      <c r="E28" s="139"/>
      <c r="F28" s="140"/>
      <c r="G28" s="140"/>
      <c r="H28" s="363">
        <f>SUM(I20:I27)</f>
        <v>0</v>
      </c>
      <c r="I28" s="364"/>
    </row>
    <row r="30" spans="1:57" x14ac:dyDescent="0.2">
      <c r="B30" s="3"/>
      <c r="F30" s="141"/>
      <c r="G30" s="142"/>
      <c r="H30" s="142"/>
      <c r="I30" s="4"/>
    </row>
    <row r="31" spans="1:57" x14ac:dyDescent="0.2">
      <c r="F31" s="141"/>
      <c r="G31" s="142"/>
      <c r="H31" s="142"/>
      <c r="I31" s="4"/>
    </row>
    <row r="32" spans="1:57" x14ac:dyDescent="0.2">
      <c r="F32" s="141"/>
      <c r="G32" s="142"/>
      <c r="H32" s="142"/>
      <c r="I32" s="4"/>
    </row>
    <row r="33" spans="6:9" x14ac:dyDescent="0.2">
      <c r="F33" s="141"/>
      <c r="G33" s="142"/>
      <c r="H33" s="142"/>
      <c r="I33" s="4"/>
    </row>
    <row r="34" spans="6:9" x14ac:dyDescent="0.2">
      <c r="F34" s="141"/>
      <c r="G34" s="142"/>
      <c r="H34" s="142"/>
      <c r="I34" s="4"/>
    </row>
    <row r="35" spans="6:9" x14ac:dyDescent="0.2">
      <c r="F35" s="141"/>
      <c r="G35" s="142"/>
      <c r="H35" s="142"/>
      <c r="I35" s="4"/>
    </row>
    <row r="36" spans="6:9" x14ac:dyDescent="0.2">
      <c r="F36" s="141"/>
      <c r="G36" s="142"/>
      <c r="H36" s="142"/>
      <c r="I36" s="4"/>
    </row>
    <row r="37" spans="6:9" x14ac:dyDescent="0.2">
      <c r="F37" s="141"/>
      <c r="G37" s="142"/>
      <c r="H37" s="142"/>
      <c r="I37" s="4"/>
    </row>
    <row r="38" spans="6:9" x14ac:dyDescent="0.2">
      <c r="F38" s="141"/>
      <c r="G38" s="142"/>
      <c r="H38" s="142"/>
      <c r="I38" s="4"/>
    </row>
    <row r="39" spans="6:9" x14ac:dyDescent="0.2">
      <c r="F39" s="141"/>
      <c r="G39" s="142"/>
      <c r="H39" s="142"/>
      <c r="I39" s="4"/>
    </row>
    <row r="40" spans="6:9" x14ac:dyDescent="0.2">
      <c r="F40" s="141"/>
      <c r="G40" s="142"/>
      <c r="H40" s="142"/>
      <c r="I40" s="4"/>
    </row>
    <row r="41" spans="6:9" x14ac:dyDescent="0.2">
      <c r="F41" s="141"/>
      <c r="G41" s="142"/>
      <c r="H41" s="142"/>
      <c r="I41" s="4"/>
    </row>
    <row r="42" spans="6:9" x14ac:dyDescent="0.2">
      <c r="F42" s="141"/>
      <c r="G42" s="142"/>
      <c r="H42" s="142"/>
      <c r="I42" s="4"/>
    </row>
    <row r="43" spans="6:9" x14ac:dyDescent="0.2">
      <c r="F43" s="141"/>
      <c r="G43" s="142"/>
      <c r="H43" s="142"/>
      <c r="I43" s="4"/>
    </row>
    <row r="44" spans="6:9" x14ac:dyDescent="0.2">
      <c r="F44" s="141"/>
      <c r="G44" s="142"/>
      <c r="H44" s="142"/>
      <c r="I44" s="4"/>
    </row>
    <row r="45" spans="6:9" x14ac:dyDescent="0.2">
      <c r="F45" s="141"/>
      <c r="G45" s="142"/>
      <c r="H45" s="142"/>
      <c r="I45" s="4"/>
    </row>
    <row r="46" spans="6:9" x14ac:dyDescent="0.2">
      <c r="F46" s="141"/>
      <c r="G46" s="142"/>
      <c r="H46" s="142"/>
      <c r="I46" s="4"/>
    </row>
    <row r="47" spans="6:9" x14ac:dyDescent="0.2">
      <c r="F47" s="141"/>
      <c r="G47" s="142"/>
      <c r="H47" s="142"/>
      <c r="I47" s="4"/>
    </row>
    <row r="48" spans="6:9" x14ac:dyDescent="0.2">
      <c r="F48" s="141"/>
      <c r="G48" s="142"/>
      <c r="H48" s="142"/>
      <c r="I48" s="4"/>
    </row>
    <row r="49" spans="6:9" x14ac:dyDescent="0.2">
      <c r="F49" s="141"/>
      <c r="G49" s="142"/>
      <c r="H49" s="142"/>
      <c r="I49" s="4"/>
    </row>
    <row r="50" spans="6:9" x14ac:dyDescent="0.2">
      <c r="F50" s="141"/>
      <c r="G50" s="142"/>
      <c r="H50" s="142"/>
      <c r="I50" s="4"/>
    </row>
    <row r="51" spans="6:9" x14ac:dyDescent="0.2">
      <c r="F51" s="141"/>
      <c r="G51" s="142"/>
      <c r="H51" s="142"/>
      <c r="I51" s="4"/>
    </row>
    <row r="52" spans="6:9" x14ac:dyDescent="0.2">
      <c r="F52" s="141"/>
      <c r="G52" s="142"/>
      <c r="H52" s="142"/>
      <c r="I52" s="4"/>
    </row>
    <row r="53" spans="6:9" x14ac:dyDescent="0.2">
      <c r="F53" s="141"/>
      <c r="G53" s="142"/>
      <c r="H53" s="142"/>
      <c r="I53" s="4"/>
    </row>
    <row r="54" spans="6:9" x14ac:dyDescent="0.2">
      <c r="F54" s="141"/>
      <c r="G54" s="142"/>
      <c r="H54" s="142"/>
      <c r="I54" s="4"/>
    </row>
    <row r="55" spans="6:9" x14ac:dyDescent="0.2">
      <c r="F55" s="141"/>
      <c r="G55" s="142"/>
      <c r="H55" s="142"/>
      <c r="I55" s="4"/>
    </row>
    <row r="56" spans="6:9" x14ac:dyDescent="0.2">
      <c r="F56" s="141"/>
      <c r="G56" s="142"/>
      <c r="H56" s="142"/>
      <c r="I56" s="4"/>
    </row>
    <row r="57" spans="6:9" x14ac:dyDescent="0.2">
      <c r="F57" s="141"/>
      <c r="G57" s="142"/>
      <c r="H57" s="142"/>
      <c r="I57" s="4"/>
    </row>
    <row r="58" spans="6:9" x14ac:dyDescent="0.2">
      <c r="F58" s="141"/>
      <c r="G58" s="142"/>
      <c r="H58" s="142"/>
      <c r="I58" s="4"/>
    </row>
    <row r="59" spans="6:9" x14ac:dyDescent="0.2">
      <c r="F59" s="141"/>
      <c r="G59" s="142"/>
      <c r="H59" s="142"/>
      <c r="I59" s="4"/>
    </row>
    <row r="60" spans="6:9" x14ac:dyDescent="0.2">
      <c r="F60" s="141"/>
      <c r="G60" s="142"/>
      <c r="H60" s="142"/>
      <c r="I60" s="4"/>
    </row>
    <row r="61" spans="6:9" x14ac:dyDescent="0.2">
      <c r="F61" s="141"/>
      <c r="G61" s="142"/>
      <c r="H61" s="142"/>
      <c r="I61" s="4"/>
    </row>
    <row r="62" spans="6:9" x14ac:dyDescent="0.2">
      <c r="F62" s="141"/>
      <c r="G62" s="142"/>
      <c r="H62" s="142"/>
      <c r="I62" s="4"/>
    </row>
    <row r="63" spans="6:9" x14ac:dyDescent="0.2">
      <c r="F63" s="141"/>
      <c r="G63" s="142"/>
      <c r="H63" s="142"/>
      <c r="I63" s="4"/>
    </row>
    <row r="64" spans="6:9" x14ac:dyDescent="0.2">
      <c r="F64" s="141"/>
      <c r="G64" s="142"/>
      <c r="H64" s="142"/>
      <c r="I64" s="4"/>
    </row>
    <row r="65" spans="6:9" x14ac:dyDescent="0.2">
      <c r="F65" s="141"/>
      <c r="G65" s="142"/>
      <c r="H65" s="142"/>
      <c r="I65" s="4"/>
    </row>
    <row r="66" spans="6:9" x14ac:dyDescent="0.2">
      <c r="F66" s="141"/>
      <c r="G66" s="142"/>
      <c r="H66" s="142"/>
      <c r="I66" s="4"/>
    </row>
    <row r="67" spans="6:9" x14ac:dyDescent="0.2">
      <c r="F67" s="141"/>
      <c r="G67" s="142"/>
      <c r="H67" s="142"/>
      <c r="I67" s="4"/>
    </row>
    <row r="68" spans="6:9" x14ac:dyDescent="0.2">
      <c r="F68" s="141"/>
      <c r="G68" s="142"/>
      <c r="H68" s="142"/>
      <c r="I68" s="4"/>
    </row>
    <row r="69" spans="6:9" x14ac:dyDescent="0.2">
      <c r="F69" s="141"/>
      <c r="G69" s="142"/>
      <c r="H69" s="142"/>
      <c r="I69" s="4"/>
    </row>
    <row r="70" spans="6:9" x14ac:dyDescent="0.2">
      <c r="F70" s="141"/>
      <c r="G70" s="142"/>
      <c r="H70" s="142"/>
      <c r="I70" s="4"/>
    </row>
    <row r="71" spans="6:9" x14ac:dyDescent="0.2">
      <c r="F71" s="141"/>
      <c r="G71" s="142"/>
      <c r="H71" s="142"/>
      <c r="I71" s="4"/>
    </row>
    <row r="72" spans="6:9" x14ac:dyDescent="0.2">
      <c r="F72" s="141"/>
      <c r="G72" s="142"/>
      <c r="H72" s="142"/>
      <c r="I72" s="4"/>
    </row>
    <row r="73" spans="6:9" x14ac:dyDescent="0.2">
      <c r="F73" s="141"/>
      <c r="G73" s="142"/>
      <c r="H73" s="142"/>
      <c r="I73" s="4"/>
    </row>
    <row r="74" spans="6:9" x14ac:dyDescent="0.2">
      <c r="F74" s="141"/>
      <c r="G74" s="142"/>
      <c r="H74" s="142"/>
      <c r="I74" s="4"/>
    </row>
    <row r="75" spans="6:9" x14ac:dyDescent="0.2">
      <c r="F75" s="141"/>
      <c r="G75" s="142"/>
      <c r="H75" s="142"/>
      <c r="I75" s="4"/>
    </row>
    <row r="76" spans="6:9" x14ac:dyDescent="0.2">
      <c r="F76" s="141"/>
      <c r="G76" s="142"/>
      <c r="H76" s="142"/>
      <c r="I76" s="4"/>
    </row>
    <row r="77" spans="6:9" x14ac:dyDescent="0.2">
      <c r="F77" s="141"/>
      <c r="G77" s="142"/>
      <c r="H77" s="142"/>
      <c r="I77" s="4"/>
    </row>
    <row r="78" spans="6:9" x14ac:dyDescent="0.2">
      <c r="F78" s="141"/>
      <c r="G78" s="142"/>
      <c r="H78" s="142"/>
      <c r="I78" s="4"/>
    </row>
    <row r="79" spans="6:9" x14ac:dyDescent="0.2">
      <c r="F79" s="141"/>
      <c r="G79" s="142"/>
      <c r="H79" s="142"/>
      <c r="I79" s="4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0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56" t="s">
        <v>1</v>
      </c>
      <c r="B1" s="357"/>
      <c r="C1" s="98" t="s">
        <v>80</v>
      </c>
      <c r="D1" s="99"/>
      <c r="E1" s="100"/>
      <c r="F1" s="99"/>
      <c r="G1" s="101" t="s">
        <v>53</v>
      </c>
      <c r="H1" s="102" t="s">
        <v>83</v>
      </c>
      <c r="I1" s="103"/>
    </row>
    <row r="2" spans="1:9" ht="13.5" thickBot="1" x14ac:dyDescent="0.25">
      <c r="A2" s="358" t="s">
        <v>54</v>
      </c>
      <c r="B2" s="359"/>
      <c r="C2" s="193">
        <v>40603</v>
      </c>
      <c r="D2" s="104"/>
      <c r="E2" s="105"/>
      <c r="F2" s="104"/>
      <c r="G2" s="360" t="s">
        <v>84</v>
      </c>
      <c r="H2" s="361"/>
      <c r="I2" s="362"/>
    </row>
    <row r="3" spans="1:9" ht="13.5" thickTop="1" x14ac:dyDescent="0.2">
      <c r="F3" s="39"/>
    </row>
    <row r="4" spans="1:9" ht="19.5" customHeight="1" x14ac:dyDescent="0.25">
      <c r="A4" s="106" t="s">
        <v>55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/>
    <row r="6" spans="1:9" s="39" customFormat="1" ht="13.5" thickBot="1" x14ac:dyDescent="0.25">
      <c r="A6" s="109"/>
      <c r="B6" s="110" t="s">
        <v>56</v>
      </c>
      <c r="C6" s="110"/>
      <c r="D6" s="111"/>
      <c r="E6" s="112" t="s">
        <v>4</v>
      </c>
      <c r="F6" s="113" t="s">
        <v>5</v>
      </c>
      <c r="G6" s="113" t="s">
        <v>6</v>
      </c>
      <c r="H6" s="113" t="s">
        <v>7</v>
      </c>
      <c r="I6" s="114" t="s">
        <v>8</v>
      </c>
    </row>
    <row r="7" spans="1:9" s="39" customFormat="1" x14ac:dyDescent="0.2">
      <c r="A7" s="194" t="e">
        <f>'MaR_část 1'!#REF!</f>
        <v>#REF!</v>
      </c>
      <c r="B7" s="5" t="e">
        <f>'MaR_část 1'!#REF!</f>
        <v>#REF!</v>
      </c>
      <c r="D7" s="115"/>
      <c r="E7" s="195" t="e">
        <f>'MaR_část 1'!#REF!</f>
        <v>#REF!</v>
      </c>
      <c r="F7" s="196" t="e">
        <f>'MaR_část 1'!#REF!</f>
        <v>#REF!</v>
      </c>
      <c r="G7" s="196" t="e">
        <f>'MaR_část 1'!#REF!</f>
        <v>#REF!</v>
      </c>
      <c r="H7" s="196" t="e">
        <f>'MaR_část 1'!#REF!</f>
        <v>#REF!</v>
      </c>
      <c r="I7" s="197" t="e">
        <f>'MaR_část 1'!#REF!</f>
        <v>#REF!</v>
      </c>
    </row>
    <row r="8" spans="1:9" s="39" customFormat="1" x14ac:dyDescent="0.2">
      <c r="A8" s="194" t="e">
        <f>'MaR_část 1'!#REF!</f>
        <v>#REF!</v>
      </c>
      <c r="B8" s="5" t="e">
        <f>'MaR_část 1'!#REF!</f>
        <v>#REF!</v>
      </c>
      <c r="D8" s="115"/>
      <c r="E8" s="195" t="e">
        <f>'MaR_část 1'!#REF!</f>
        <v>#REF!</v>
      </c>
      <c r="F8" s="196" t="e">
        <f>'MaR_část 1'!#REF!</f>
        <v>#REF!</v>
      </c>
      <c r="G8" s="196" t="e">
        <f>'MaR_část 1'!#REF!</f>
        <v>#REF!</v>
      </c>
      <c r="H8" s="196" t="e">
        <f>'MaR_část 1'!#REF!</f>
        <v>#REF!</v>
      </c>
      <c r="I8" s="197" t="e">
        <f>'MaR_část 1'!#REF!</f>
        <v>#REF!</v>
      </c>
    </row>
    <row r="9" spans="1:9" s="39" customFormat="1" x14ac:dyDescent="0.2">
      <c r="A9" s="194" t="e">
        <f>'MaR_část 1'!#REF!</f>
        <v>#REF!</v>
      </c>
      <c r="B9" s="5" t="e">
        <f>'MaR_část 1'!#REF!</f>
        <v>#REF!</v>
      </c>
      <c r="D9" s="115"/>
      <c r="E9" s="195" t="e">
        <f>'MaR_část 1'!#REF!</f>
        <v>#REF!</v>
      </c>
      <c r="F9" s="196" t="e">
        <f>'MaR_část 1'!#REF!</f>
        <v>#REF!</v>
      </c>
      <c r="G9" s="196" t="e">
        <f>'MaR_část 1'!#REF!</f>
        <v>#REF!</v>
      </c>
      <c r="H9" s="196" t="e">
        <f>'MaR_část 1'!#REF!</f>
        <v>#REF!</v>
      </c>
      <c r="I9" s="197" t="e">
        <f>'MaR_část 1'!#REF!</f>
        <v>#REF!</v>
      </c>
    </row>
    <row r="10" spans="1:9" s="39" customFormat="1" x14ac:dyDescent="0.2">
      <c r="A10" s="194" t="e">
        <f>'MaR_část 1'!#REF!</f>
        <v>#REF!</v>
      </c>
      <c r="B10" s="5" t="e">
        <f>'MaR_část 1'!#REF!</f>
        <v>#REF!</v>
      </c>
      <c r="D10" s="115"/>
      <c r="E10" s="195" t="e">
        <f>'MaR_část 1'!#REF!</f>
        <v>#REF!</v>
      </c>
      <c r="F10" s="196" t="e">
        <f>'MaR_část 1'!#REF!</f>
        <v>#REF!</v>
      </c>
      <c r="G10" s="196" t="e">
        <f>'MaR_část 1'!#REF!</f>
        <v>#REF!</v>
      </c>
      <c r="H10" s="196" t="e">
        <f>'MaR_část 1'!#REF!</f>
        <v>#REF!</v>
      </c>
      <c r="I10" s="197" t="e">
        <f>'MaR_část 1'!#REF!</f>
        <v>#REF!</v>
      </c>
    </row>
    <row r="11" spans="1:9" s="39" customFormat="1" x14ac:dyDescent="0.2">
      <c r="A11" s="194" t="str">
        <f>'MaR_část 1'!B8</f>
        <v>B01</v>
      </c>
      <c r="B11" s="5" t="str">
        <f>'MaR_část 1'!C8</f>
        <v>Montážní materiál</v>
      </c>
      <c r="D11" s="115"/>
      <c r="E11" s="195">
        <f>'MaR_část 1'!AZ17</f>
        <v>0</v>
      </c>
      <c r="F11" s="196">
        <f>'MaR_část 1'!BA17</f>
        <v>0</v>
      </c>
      <c r="G11" s="196">
        <f>'MaR_část 1'!BB17</f>
        <v>0</v>
      </c>
      <c r="H11" s="196">
        <f>'MaR_část 1'!BC17</f>
        <v>0</v>
      </c>
      <c r="I11" s="197">
        <f>'MaR_část 1'!BD17</f>
        <v>0</v>
      </c>
    </row>
    <row r="12" spans="1:9" s="39" customFormat="1" x14ac:dyDescent="0.2">
      <c r="A12" s="194" t="str">
        <f>'MaR_část 1'!B18</f>
        <v>B02</v>
      </c>
      <c r="B12" s="5" t="str">
        <f>'MaR_část 1'!C18</f>
        <v>Elektromontážní práce</v>
      </c>
      <c r="D12" s="115"/>
      <c r="E12" s="195">
        <f>'MaR_část 1'!AZ27</f>
        <v>0</v>
      </c>
      <c r="F12" s="196">
        <f>'MaR_část 1'!BA27</f>
        <v>0</v>
      </c>
      <c r="G12" s="196">
        <f>'MaR_část 1'!BB27</f>
        <v>0</v>
      </c>
      <c r="H12" s="196">
        <f>'MaR_část 1'!BC27</f>
        <v>0</v>
      </c>
      <c r="I12" s="197">
        <f>'MaR_část 1'!BD27</f>
        <v>0</v>
      </c>
    </row>
    <row r="13" spans="1:9" s="39" customFormat="1" x14ac:dyDescent="0.2">
      <c r="A13" s="194" t="str">
        <f>'MaR_část 1'!B28</f>
        <v>C01</v>
      </c>
      <c r="B13" s="5" t="str">
        <f>'MaR_část 1'!C28</f>
        <v>Uvedení do provozu</v>
      </c>
      <c r="D13" s="115"/>
      <c r="E13" s="195">
        <f>'MaR_část 1'!AZ34</f>
        <v>0</v>
      </c>
      <c r="F13" s="196">
        <f>'MaR_část 1'!BA34</f>
        <v>0</v>
      </c>
      <c r="G13" s="196">
        <f>'MaR_část 1'!BB34</f>
        <v>0</v>
      </c>
      <c r="H13" s="196">
        <f>'MaR_část 1'!BC34</f>
        <v>0</v>
      </c>
      <c r="I13" s="197">
        <f>'MaR_část 1'!BD34</f>
        <v>0</v>
      </c>
    </row>
    <row r="14" spans="1:9" s="39" customFormat="1" x14ac:dyDescent="0.2">
      <c r="A14" s="194" t="str">
        <f>'MaR_část 1'!B35</f>
        <v>C50</v>
      </c>
      <c r="B14" s="5" t="str">
        <f>'MaR_část 1'!C35</f>
        <v>Projektová dokumentace</v>
      </c>
      <c r="D14" s="115"/>
      <c r="E14" s="195">
        <f>'MaR_část 1'!AZ38</f>
        <v>0</v>
      </c>
      <c r="F14" s="196">
        <f>'MaR_část 1'!BA38</f>
        <v>0</v>
      </c>
      <c r="G14" s="196">
        <f>'MaR_část 1'!BB38</f>
        <v>0</v>
      </c>
      <c r="H14" s="196">
        <f>'MaR_část 1'!BC38</f>
        <v>0</v>
      </c>
      <c r="I14" s="197">
        <f>'MaR_část 1'!BD38</f>
        <v>0</v>
      </c>
    </row>
    <row r="15" spans="1:9" s="39" customFormat="1" ht="13.5" thickBot="1" x14ac:dyDescent="0.25">
      <c r="A15" s="194" t="e">
        <f>'MaR_část 1'!#REF!</f>
        <v>#REF!</v>
      </c>
      <c r="B15" s="5" t="e">
        <f>'MaR_část 1'!#REF!</f>
        <v>#REF!</v>
      </c>
      <c r="D15" s="115"/>
      <c r="E15" s="195" t="e">
        <f>'MaR_část 1'!#REF!</f>
        <v>#REF!</v>
      </c>
      <c r="F15" s="196" t="e">
        <f>'MaR_část 1'!#REF!</f>
        <v>#REF!</v>
      </c>
      <c r="G15" s="196" t="e">
        <f>'MaR_část 1'!#REF!</f>
        <v>#REF!</v>
      </c>
      <c r="H15" s="196" t="e">
        <f>'MaR_část 1'!#REF!</f>
        <v>#REF!</v>
      </c>
      <c r="I15" s="197" t="e">
        <f>'MaR_část 1'!#REF!</f>
        <v>#REF!</v>
      </c>
    </row>
    <row r="16" spans="1:9" s="3" customFormat="1" ht="13.5" thickBot="1" x14ac:dyDescent="0.25">
      <c r="A16" s="116"/>
      <c r="B16" s="117" t="s">
        <v>57</v>
      </c>
      <c r="C16" s="117"/>
      <c r="D16" s="118"/>
      <c r="E16" s="119" t="e">
        <f>SUM(E7:E15)</f>
        <v>#REF!</v>
      </c>
      <c r="F16" s="120" t="e">
        <f>SUM(F7:F15)</f>
        <v>#REF!</v>
      </c>
      <c r="G16" s="120" t="e">
        <f>SUM(G7:G15)</f>
        <v>#REF!</v>
      </c>
      <c r="H16" s="120" t="e">
        <f>SUM(H7:H15)</f>
        <v>#REF!</v>
      </c>
      <c r="I16" s="121" t="e">
        <f>SUM(I7:I15)</f>
        <v>#REF!</v>
      </c>
    </row>
    <row r="17" spans="1:57" x14ac:dyDescent="0.2">
      <c r="A17" s="39"/>
      <c r="B17" s="39"/>
      <c r="C17" s="39"/>
      <c r="D17" s="39"/>
      <c r="E17" s="39"/>
      <c r="F17" s="39"/>
      <c r="G17" s="39"/>
      <c r="H17" s="39"/>
      <c r="I17" s="39"/>
    </row>
    <row r="18" spans="1:57" ht="19.5" customHeight="1" x14ac:dyDescent="0.25">
      <c r="A18" s="107" t="s">
        <v>58</v>
      </c>
      <c r="B18" s="107"/>
      <c r="C18" s="107"/>
      <c r="D18" s="107"/>
      <c r="E18" s="107"/>
      <c r="F18" s="107"/>
      <c r="G18" s="122"/>
      <c r="H18" s="107"/>
      <c r="I18" s="107"/>
      <c r="BA18" s="45"/>
      <c r="BB18" s="45"/>
      <c r="BC18" s="45"/>
      <c r="BD18" s="45"/>
      <c r="BE18" s="45"/>
    </row>
    <row r="19" spans="1:57" ht="13.5" thickBot="1" x14ac:dyDescent="0.25"/>
    <row r="20" spans="1:57" x14ac:dyDescent="0.2">
      <c r="A20" s="74" t="s">
        <v>59</v>
      </c>
      <c r="B20" s="75"/>
      <c r="C20" s="75"/>
      <c r="D20" s="123"/>
      <c r="E20" s="124" t="s">
        <v>60</v>
      </c>
      <c r="F20" s="125" t="s">
        <v>3</v>
      </c>
      <c r="G20" s="126" t="s">
        <v>61</v>
      </c>
      <c r="H20" s="127"/>
      <c r="I20" s="128" t="s">
        <v>60</v>
      </c>
    </row>
    <row r="21" spans="1:57" x14ac:dyDescent="0.2">
      <c r="A21" s="68" t="s">
        <v>113</v>
      </c>
      <c r="B21" s="59"/>
      <c r="C21" s="59"/>
      <c r="D21" s="129"/>
      <c r="E21" s="130">
        <v>0</v>
      </c>
      <c r="F21" s="131">
        <v>0</v>
      </c>
      <c r="G21" s="132">
        <v>0</v>
      </c>
      <c r="H21" s="133"/>
      <c r="I21" s="134">
        <f t="shared" ref="I21:I28" si="0">E21+F21*G21/100</f>
        <v>0</v>
      </c>
      <c r="BA21" s="1">
        <v>0</v>
      </c>
    </row>
    <row r="22" spans="1:57" x14ac:dyDescent="0.2">
      <c r="A22" s="68" t="s">
        <v>114</v>
      </c>
      <c r="B22" s="59"/>
      <c r="C22" s="59"/>
      <c r="D22" s="129"/>
      <c r="E22" s="130">
        <v>0</v>
      </c>
      <c r="F22" s="131">
        <v>0</v>
      </c>
      <c r="G22" s="132">
        <v>0</v>
      </c>
      <c r="H22" s="133"/>
      <c r="I22" s="134">
        <f t="shared" si="0"/>
        <v>0</v>
      </c>
      <c r="BA22" s="1">
        <v>0</v>
      </c>
    </row>
    <row r="23" spans="1:57" x14ac:dyDescent="0.2">
      <c r="A23" s="68" t="s">
        <v>115</v>
      </c>
      <c r="B23" s="59"/>
      <c r="C23" s="59"/>
      <c r="D23" s="129"/>
      <c r="E23" s="130">
        <v>0</v>
      </c>
      <c r="F23" s="131">
        <v>0</v>
      </c>
      <c r="G23" s="132">
        <v>0</v>
      </c>
      <c r="H23" s="133"/>
      <c r="I23" s="134">
        <f t="shared" si="0"/>
        <v>0</v>
      </c>
      <c r="BA23" s="1">
        <v>0</v>
      </c>
    </row>
    <row r="24" spans="1:57" x14ac:dyDescent="0.2">
      <c r="A24" s="68" t="s">
        <v>116</v>
      </c>
      <c r="B24" s="59"/>
      <c r="C24" s="59"/>
      <c r="D24" s="129"/>
      <c r="E24" s="130">
        <v>0</v>
      </c>
      <c r="F24" s="131">
        <v>0</v>
      </c>
      <c r="G24" s="132">
        <v>0</v>
      </c>
      <c r="H24" s="133"/>
      <c r="I24" s="134">
        <f t="shared" si="0"/>
        <v>0</v>
      </c>
      <c r="BA24" s="1">
        <v>0</v>
      </c>
    </row>
    <row r="25" spans="1:57" x14ac:dyDescent="0.2">
      <c r="A25" s="68" t="s">
        <v>117</v>
      </c>
      <c r="B25" s="59"/>
      <c r="C25" s="59"/>
      <c r="D25" s="129"/>
      <c r="E25" s="130">
        <v>0</v>
      </c>
      <c r="F25" s="131">
        <v>0</v>
      </c>
      <c r="G25" s="132">
        <v>448868.31</v>
      </c>
      <c r="H25" s="133"/>
      <c r="I25" s="134">
        <f t="shared" si="0"/>
        <v>0</v>
      </c>
      <c r="BA25" s="1">
        <v>1</v>
      </c>
    </row>
    <row r="26" spans="1:57" x14ac:dyDescent="0.2">
      <c r="A26" s="68" t="s">
        <v>118</v>
      </c>
      <c r="B26" s="59"/>
      <c r="C26" s="59"/>
      <c r="D26" s="129"/>
      <c r="E26" s="130">
        <v>0</v>
      </c>
      <c r="F26" s="131">
        <v>0</v>
      </c>
      <c r="G26" s="132">
        <v>448868.31</v>
      </c>
      <c r="H26" s="133"/>
      <c r="I26" s="134">
        <f t="shared" si="0"/>
        <v>0</v>
      </c>
      <c r="BA26" s="1">
        <v>1</v>
      </c>
    </row>
    <row r="27" spans="1:57" x14ac:dyDescent="0.2">
      <c r="A27" s="68" t="s">
        <v>119</v>
      </c>
      <c r="B27" s="59"/>
      <c r="C27" s="59"/>
      <c r="D27" s="129"/>
      <c r="E27" s="130">
        <v>0</v>
      </c>
      <c r="F27" s="131">
        <v>0</v>
      </c>
      <c r="G27" s="132">
        <v>676013.65</v>
      </c>
      <c r="H27" s="133"/>
      <c r="I27" s="134">
        <f t="shared" si="0"/>
        <v>0</v>
      </c>
      <c r="BA27" s="1">
        <v>2</v>
      </c>
    </row>
    <row r="28" spans="1:57" x14ac:dyDescent="0.2">
      <c r="A28" s="68" t="s">
        <v>120</v>
      </c>
      <c r="B28" s="59"/>
      <c r="C28" s="59"/>
      <c r="D28" s="129"/>
      <c r="E28" s="130">
        <v>0</v>
      </c>
      <c r="F28" s="131">
        <v>0</v>
      </c>
      <c r="G28" s="132">
        <v>676013.65</v>
      </c>
      <c r="H28" s="133"/>
      <c r="I28" s="134">
        <f t="shared" si="0"/>
        <v>0</v>
      </c>
      <c r="BA28" s="1">
        <v>2</v>
      </c>
    </row>
    <row r="29" spans="1:57" ht="13.5" thickBot="1" x14ac:dyDescent="0.25">
      <c r="A29" s="135"/>
      <c r="B29" s="136" t="s">
        <v>62</v>
      </c>
      <c r="C29" s="137"/>
      <c r="D29" s="138"/>
      <c r="E29" s="139"/>
      <c r="F29" s="140"/>
      <c r="G29" s="140"/>
      <c r="H29" s="363">
        <f>SUM(I21:I28)</f>
        <v>0</v>
      </c>
      <c r="I29" s="364"/>
    </row>
    <row r="31" spans="1:57" x14ac:dyDescent="0.2">
      <c r="B31" s="3"/>
      <c r="F31" s="141"/>
      <c r="G31" s="142"/>
      <c r="H31" s="142"/>
      <c r="I31" s="4"/>
    </row>
    <row r="32" spans="1:57" x14ac:dyDescent="0.2">
      <c r="F32" s="141"/>
      <c r="G32" s="142"/>
      <c r="H32" s="142"/>
      <c r="I32" s="4"/>
    </row>
    <row r="33" spans="6:9" x14ac:dyDescent="0.2">
      <c r="F33" s="141"/>
      <c r="G33" s="142"/>
      <c r="H33" s="142"/>
      <c r="I33" s="4"/>
    </row>
    <row r="34" spans="6:9" x14ac:dyDescent="0.2">
      <c r="F34" s="141"/>
      <c r="G34" s="142"/>
      <c r="H34" s="142"/>
      <c r="I34" s="4"/>
    </row>
    <row r="35" spans="6:9" x14ac:dyDescent="0.2">
      <c r="F35" s="141"/>
      <c r="G35" s="142"/>
      <c r="H35" s="142"/>
      <c r="I35" s="4"/>
    </row>
    <row r="36" spans="6:9" x14ac:dyDescent="0.2">
      <c r="F36" s="141"/>
      <c r="G36" s="142"/>
      <c r="H36" s="142"/>
      <c r="I36" s="4"/>
    </row>
    <row r="37" spans="6:9" x14ac:dyDescent="0.2">
      <c r="F37" s="141"/>
      <c r="G37" s="142"/>
      <c r="H37" s="142"/>
      <c r="I37" s="4"/>
    </row>
    <row r="38" spans="6:9" x14ac:dyDescent="0.2">
      <c r="F38" s="141"/>
      <c r="G38" s="142"/>
      <c r="H38" s="142"/>
      <c r="I38" s="4"/>
    </row>
    <row r="39" spans="6:9" x14ac:dyDescent="0.2">
      <c r="F39" s="141"/>
      <c r="G39" s="142"/>
      <c r="H39" s="142"/>
      <c r="I39" s="4"/>
    </row>
    <row r="40" spans="6:9" x14ac:dyDescent="0.2">
      <c r="F40" s="141"/>
      <c r="G40" s="142"/>
      <c r="H40" s="142"/>
      <c r="I40" s="4"/>
    </row>
    <row r="41" spans="6:9" x14ac:dyDescent="0.2">
      <c r="F41" s="141"/>
      <c r="G41" s="142"/>
      <c r="H41" s="142"/>
      <c r="I41" s="4"/>
    </row>
    <row r="42" spans="6:9" x14ac:dyDescent="0.2">
      <c r="F42" s="141"/>
      <c r="G42" s="142"/>
      <c r="H42" s="142"/>
      <c r="I42" s="4"/>
    </row>
    <row r="43" spans="6:9" x14ac:dyDescent="0.2">
      <c r="F43" s="141"/>
      <c r="G43" s="142"/>
      <c r="H43" s="142"/>
      <c r="I43" s="4"/>
    </row>
    <row r="44" spans="6:9" x14ac:dyDescent="0.2">
      <c r="F44" s="141"/>
      <c r="G44" s="142"/>
      <c r="H44" s="142"/>
      <c r="I44" s="4"/>
    </row>
    <row r="45" spans="6:9" x14ac:dyDescent="0.2">
      <c r="F45" s="141"/>
      <c r="G45" s="142"/>
      <c r="H45" s="142"/>
      <c r="I45" s="4"/>
    </row>
    <row r="46" spans="6:9" x14ac:dyDescent="0.2">
      <c r="F46" s="141"/>
      <c r="G46" s="142"/>
      <c r="H46" s="142"/>
      <c r="I46" s="4"/>
    </row>
    <row r="47" spans="6:9" x14ac:dyDescent="0.2">
      <c r="F47" s="141"/>
      <c r="G47" s="142"/>
      <c r="H47" s="142"/>
      <c r="I47" s="4"/>
    </row>
    <row r="48" spans="6:9" x14ac:dyDescent="0.2">
      <c r="F48" s="141"/>
      <c r="G48" s="142"/>
      <c r="H48" s="142"/>
      <c r="I48" s="4"/>
    </row>
    <row r="49" spans="6:9" x14ac:dyDescent="0.2">
      <c r="F49" s="141"/>
      <c r="G49" s="142"/>
      <c r="H49" s="142"/>
      <c r="I49" s="4"/>
    </row>
    <row r="50" spans="6:9" x14ac:dyDescent="0.2">
      <c r="F50" s="141"/>
      <c r="G50" s="142"/>
      <c r="H50" s="142"/>
      <c r="I50" s="4"/>
    </row>
    <row r="51" spans="6:9" x14ac:dyDescent="0.2">
      <c r="F51" s="141"/>
      <c r="G51" s="142"/>
      <c r="H51" s="142"/>
      <c r="I51" s="4"/>
    </row>
    <row r="52" spans="6:9" x14ac:dyDescent="0.2">
      <c r="F52" s="141"/>
      <c r="G52" s="142"/>
      <c r="H52" s="142"/>
      <c r="I52" s="4"/>
    </row>
    <row r="53" spans="6:9" x14ac:dyDescent="0.2">
      <c r="F53" s="141"/>
      <c r="G53" s="142"/>
      <c r="H53" s="142"/>
      <c r="I53" s="4"/>
    </row>
    <row r="54" spans="6:9" x14ac:dyDescent="0.2">
      <c r="F54" s="141"/>
      <c r="G54" s="142"/>
      <c r="H54" s="142"/>
      <c r="I54" s="4"/>
    </row>
    <row r="55" spans="6:9" x14ac:dyDescent="0.2">
      <c r="F55" s="141"/>
      <c r="G55" s="142"/>
      <c r="H55" s="142"/>
      <c r="I55" s="4"/>
    </row>
    <row r="56" spans="6:9" x14ac:dyDescent="0.2">
      <c r="F56" s="141"/>
      <c r="G56" s="142"/>
      <c r="H56" s="142"/>
      <c r="I56" s="4"/>
    </row>
    <row r="57" spans="6:9" x14ac:dyDescent="0.2">
      <c r="F57" s="141"/>
      <c r="G57" s="142"/>
      <c r="H57" s="142"/>
      <c r="I57" s="4"/>
    </row>
    <row r="58" spans="6:9" x14ac:dyDescent="0.2">
      <c r="F58" s="141"/>
      <c r="G58" s="142"/>
      <c r="H58" s="142"/>
      <c r="I58" s="4"/>
    </row>
    <row r="59" spans="6:9" x14ac:dyDescent="0.2">
      <c r="F59" s="141"/>
      <c r="G59" s="142"/>
      <c r="H59" s="142"/>
      <c r="I59" s="4"/>
    </row>
    <row r="60" spans="6:9" x14ac:dyDescent="0.2">
      <c r="F60" s="141"/>
      <c r="G60" s="142"/>
      <c r="H60" s="142"/>
      <c r="I60" s="4"/>
    </row>
    <row r="61" spans="6:9" x14ac:dyDescent="0.2">
      <c r="F61" s="141"/>
      <c r="G61" s="142"/>
      <c r="H61" s="142"/>
      <c r="I61" s="4"/>
    </row>
    <row r="62" spans="6:9" x14ac:dyDescent="0.2">
      <c r="F62" s="141"/>
      <c r="G62" s="142"/>
      <c r="H62" s="142"/>
      <c r="I62" s="4"/>
    </row>
    <row r="63" spans="6:9" x14ac:dyDescent="0.2">
      <c r="F63" s="141"/>
      <c r="G63" s="142"/>
      <c r="H63" s="142"/>
      <c r="I63" s="4"/>
    </row>
    <row r="64" spans="6:9" x14ac:dyDescent="0.2">
      <c r="F64" s="141"/>
      <c r="G64" s="142"/>
      <c r="H64" s="142"/>
      <c r="I64" s="4"/>
    </row>
    <row r="65" spans="6:9" x14ac:dyDescent="0.2">
      <c r="F65" s="141"/>
      <c r="G65" s="142"/>
      <c r="H65" s="142"/>
      <c r="I65" s="4"/>
    </row>
    <row r="66" spans="6:9" x14ac:dyDescent="0.2">
      <c r="F66" s="141"/>
      <c r="G66" s="142"/>
      <c r="H66" s="142"/>
      <c r="I66" s="4"/>
    </row>
    <row r="67" spans="6:9" x14ac:dyDescent="0.2">
      <c r="F67" s="141"/>
      <c r="G67" s="142"/>
      <c r="H67" s="142"/>
      <c r="I67" s="4"/>
    </row>
    <row r="68" spans="6:9" x14ac:dyDescent="0.2">
      <c r="F68" s="141"/>
      <c r="G68" s="142"/>
      <c r="H68" s="142"/>
      <c r="I68" s="4"/>
    </row>
    <row r="69" spans="6:9" x14ac:dyDescent="0.2">
      <c r="F69" s="141"/>
      <c r="G69" s="142"/>
      <c r="H69" s="142"/>
      <c r="I69" s="4"/>
    </row>
    <row r="70" spans="6:9" x14ac:dyDescent="0.2">
      <c r="F70" s="141"/>
      <c r="G70" s="142"/>
      <c r="H70" s="142"/>
      <c r="I70" s="4"/>
    </row>
    <row r="71" spans="6:9" x14ac:dyDescent="0.2">
      <c r="F71" s="141"/>
      <c r="G71" s="142"/>
      <c r="H71" s="142"/>
      <c r="I71" s="4"/>
    </row>
    <row r="72" spans="6:9" x14ac:dyDescent="0.2">
      <c r="F72" s="141"/>
      <c r="G72" s="142"/>
      <c r="H72" s="142"/>
      <c r="I72" s="4"/>
    </row>
    <row r="73" spans="6:9" x14ac:dyDescent="0.2">
      <c r="F73" s="141"/>
      <c r="G73" s="142"/>
      <c r="H73" s="142"/>
      <c r="I73" s="4"/>
    </row>
    <row r="74" spans="6:9" x14ac:dyDescent="0.2">
      <c r="F74" s="141"/>
      <c r="G74" s="142"/>
      <c r="H74" s="142"/>
      <c r="I74" s="4"/>
    </row>
    <row r="75" spans="6:9" x14ac:dyDescent="0.2">
      <c r="F75" s="141"/>
      <c r="G75" s="142"/>
      <c r="H75" s="142"/>
      <c r="I75" s="4"/>
    </row>
    <row r="76" spans="6:9" x14ac:dyDescent="0.2">
      <c r="F76" s="141"/>
      <c r="G76" s="142"/>
      <c r="H76" s="142"/>
      <c r="I76" s="4"/>
    </row>
    <row r="77" spans="6:9" x14ac:dyDescent="0.2">
      <c r="F77" s="141"/>
      <c r="G77" s="142"/>
      <c r="H77" s="142"/>
      <c r="I77" s="4"/>
    </row>
    <row r="78" spans="6:9" x14ac:dyDescent="0.2">
      <c r="F78" s="141"/>
      <c r="G78" s="142"/>
      <c r="H78" s="142"/>
      <c r="I78" s="4"/>
    </row>
    <row r="79" spans="6:9" x14ac:dyDescent="0.2">
      <c r="F79" s="141"/>
      <c r="G79" s="142"/>
      <c r="H79" s="142"/>
      <c r="I79" s="4"/>
    </row>
    <row r="80" spans="6:9" x14ac:dyDescent="0.2">
      <c r="F80" s="141"/>
      <c r="G80" s="142"/>
      <c r="H80" s="142"/>
      <c r="I80" s="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/>
  <dimension ref="A1:BE51"/>
  <sheetViews>
    <sheetView topLeftCell="A28" zoomScaleNormal="100" workbookViewId="0">
      <selection sqref="A1:B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9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10</v>
      </c>
      <c r="B2" s="9"/>
      <c r="C2" s="10" t="s">
        <v>140</v>
      </c>
      <c r="D2" s="10" t="s">
        <v>141</v>
      </c>
      <c r="E2" s="9"/>
      <c r="F2" s="11" t="s">
        <v>11</v>
      </c>
      <c r="G2" s="12"/>
    </row>
    <row r="3" spans="1:57" ht="3" hidden="1" customHeight="1" x14ac:dyDescent="0.2">
      <c r="A3" s="13"/>
      <c r="B3" s="14"/>
      <c r="C3" s="15"/>
      <c r="D3" s="15"/>
      <c r="E3" s="14"/>
      <c r="F3" s="16"/>
      <c r="G3" s="17"/>
    </row>
    <row r="4" spans="1:57" ht="12" customHeight="1" x14ac:dyDescent="0.2">
      <c r="A4" s="18" t="s">
        <v>12</v>
      </c>
      <c r="B4" s="14"/>
      <c r="C4" s="15"/>
      <c r="D4" s="15"/>
      <c r="E4" s="14"/>
      <c r="F4" s="16" t="s">
        <v>13</v>
      </c>
      <c r="G4" s="19"/>
    </row>
    <row r="5" spans="1:57" ht="12.95" customHeight="1" x14ac:dyDescent="0.2">
      <c r="A5" s="20" t="s">
        <v>81</v>
      </c>
      <c r="B5" s="21"/>
      <c r="C5" s="22" t="s">
        <v>82</v>
      </c>
      <c r="D5" s="23"/>
      <c r="E5" s="24"/>
      <c r="F5" s="16" t="s">
        <v>14</v>
      </c>
      <c r="G5" s="17"/>
    </row>
    <row r="6" spans="1:57" ht="12.95" customHeight="1" x14ac:dyDescent="0.2">
      <c r="A6" s="18" t="s">
        <v>15</v>
      </c>
      <c r="B6" s="14"/>
      <c r="C6" s="15"/>
      <c r="D6" s="15"/>
      <c r="E6" s="14"/>
      <c r="F6" s="25" t="s">
        <v>16</v>
      </c>
      <c r="G6" s="26">
        <v>0</v>
      </c>
      <c r="O6" s="27"/>
    </row>
    <row r="7" spans="1:57" ht="12.95" customHeight="1" x14ac:dyDescent="0.2">
      <c r="A7" s="28" t="s">
        <v>78</v>
      </c>
      <c r="B7" s="29"/>
      <c r="C7" s="30" t="s">
        <v>79</v>
      </c>
      <c r="D7" s="31"/>
      <c r="E7" s="31"/>
      <c r="F7" s="32" t="s">
        <v>17</v>
      </c>
      <c r="G7" s="26">
        <f>IF(G6=0,,ROUND((F30+F32)/G6,1))</f>
        <v>0</v>
      </c>
    </row>
    <row r="8" spans="1:57" x14ac:dyDescent="0.2">
      <c r="A8" s="33" t="s">
        <v>18</v>
      </c>
      <c r="B8" s="16"/>
      <c r="C8" s="347"/>
      <c r="D8" s="347"/>
      <c r="E8" s="348"/>
      <c r="F8" s="34" t="s">
        <v>19</v>
      </c>
      <c r="G8" s="35"/>
      <c r="H8" s="36"/>
      <c r="I8" s="37"/>
    </row>
    <row r="9" spans="1:57" x14ac:dyDescent="0.2">
      <c r="A9" s="33" t="s">
        <v>20</v>
      </c>
      <c r="B9" s="16"/>
      <c r="C9" s="347"/>
      <c r="D9" s="347"/>
      <c r="E9" s="348"/>
      <c r="F9" s="16"/>
      <c r="G9" s="38"/>
      <c r="H9" s="39"/>
    </row>
    <row r="10" spans="1:57" x14ac:dyDescent="0.2">
      <c r="A10" s="33" t="s">
        <v>21</v>
      </c>
      <c r="B10" s="16"/>
      <c r="C10" s="347"/>
      <c r="D10" s="347"/>
      <c r="E10" s="347"/>
      <c r="F10" s="40"/>
      <c r="G10" s="41"/>
      <c r="H10" s="42"/>
    </row>
    <row r="11" spans="1:57" ht="13.5" customHeight="1" x14ac:dyDescent="0.2">
      <c r="A11" s="33" t="s">
        <v>22</v>
      </c>
      <c r="B11" s="16"/>
      <c r="C11" s="347" t="s">
        <v>121</v>
      </c>
      <c r="D11" s="347"/>
      <c r="E11" s="347"/>
      <c r="F11" s="43" t="s">
        <v>23</v>
      </c>
      <c r="G11" s="44"/>
      <c r="H11" s="39"/>
      <c r="BA11" s="45"/>
      <c r="BB11" s="45"/>
      <c r="BC11" s="45"/>
      <c r="BD11" s="45"/>
      <c r="BE11" s="45"/>
    </row>
    <row r="12" spans="1:57" ht="12.75" customHeight="1" x14ac:dyDescent="0.2">
      <c r="A12" s="46" t="s">
        <v>24</v>
      </c>
      <c r="B12" s="14"/>
      <c r="C12" s="349"/>
      <c r="D12" s="349"/>
      <c r="E12" s="349"/>
      <c r="F12" s="47" t="s">
        <v>25</v>
      </c>
      <c r="G12" s="48"/>
      <c r="H12" s="39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9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 t="e">
        <f>'01 R11342962a Rek'!E11</f>
        <v>#REF!</v>
      </c>
      <c r="D15" s="61" t="str">
        <f>'01 R11342962a Rek'!A16</f>
        <v>Ztížené výrobní podmínky</v>
      </c>
      <c r="E15" s="62"/>
      <c r="F15" s="63"/>
      <c r="G15" s="60">
        <f>'01 R11342962a Rek'!I16</f>
        <v>0</v>
      </c>
    </row>
    <row r="16" spans="1:57" ht="15.95" customHeight="1" x14ac:dyDescent="0.2">
      <c r="A16" s="58" t="s">
        <v>30</v>
      </c>
      <c r="B16" s="59" t="s">
        <v>31</v>
      </c>
      <c r="C16" s="60" t="e">
        <f>'01 R11342962a Rek'!F11</f>
        <v>#REF!</v>
      </c>
      <c r="D16" s="13" t="str">
        <f>'01 R11342962a Rek'!A17</f>
        <v>Oborová přirážka</v>
      </c>
      <c r="E16" s="64"/>
      <c r="F16" s="65"/>
      <c r="G16" s="60">
        <f>'01 R11342962a Rek'!I17</f>
        <v>0</v>
      </c>
    </row>
    <row r="17" spans="1:7" ht="15.95" customHeight="1" x14ac:dyDescent="0.2">
      <c r="A17" s="58" t="s">
        <v>32</v>
      </c>
      <c r="B17" s="59" t="s">
        <v>33</v>
      </c>
      <c r="C17" s="60" t="e">
        <f>'01 R11342962a Rek'!H11</f>
        <v>#REF!</v>
      </c>
      <c r="D17" s="13" t="str">
        <f>'01 R11342962a Rek'!A18</f>
        <v>Přesun stavebních kapacit</v>
      </c>
      <c r="E17" s="64"/>
      <c r="F17" s="65"/>
      <c r="G17" s="60">
        <f>'01 R11342962a Rek'!I18</f>
        <v>0</v>
      </c>
    </row>
    <row r="18" spans="1:7" ht="15.95" customHeight="1" x14ac:dyDescent="0.2">
      <c r="A18" s="66" t="s">
        <v>34</v>
      </c>
      <c r="B18" s="67" t="s">
        <v>35</v>
      </c>
      <c r="C18" s="60" t="e">
        <f>'01 R11342962a Rek'!G11</f>
        <v>#REF!</v>
      </c>
      <c r="D18" s="13" t="str">
        <f>'01 R11342962a Rek'!A19</f>
        <v>Mimostaveništní doprava</v>
      </c>
      <c r="E18" s="64"/>
      <c r="F18" s="65"/>
      <c r="G18" s="60">
        <f>'01 R11342962a Rek'!I19</f>
        <v>0</v>
      </c>
    </row>
    <row r="19" spans="1:7" ht="15.95" customHeight="1" x14ac:dyDescent="0.2">
      <c r="A19" s="68" t="s">
        <v>36</v>
      </c>
      <c r="B19" s="59"/>
      <c r="C19" s="60" t="e">
        <f>SUM(C15:C18)</f>
        <v>#REF!</v>
      </c>
      <c r="D19" s="13" t="str">
        <f>'01 R11342962a Rek'!A20</f>
        <v>Zařízení staveniště</v>
      </c>
      <c r="E19" s="64"/>
      <c r="F19" s="65"/>
      <c r="G19" s="60">
        <f>'01 R11342962a Rek'!I20</f>
        <v>0</v>
      </c>
    </row>
    <row r="20" spans="1:7" ht="15.95" customHeight="1" x14ac:dyDescent="0.2">
      <c r="A20" s="68"/>
      <c r="B20" s="59"/>
      <c r="C20" s="60"/>
      <c r="D20" s="13" t="str">
        <f>'01 R11342962a Rek'!A21</f>
        <v>Provoz investora</v>
      </c>
      <c r="E20" s="64"/>
      <c r="F20" s="65"/>
      <c r="G20" s="60">
        <f>'01 R11342962a Rek'!I21</f>
        <v>0</v>
      </c>
    </row>
    <row r="21" spans="1:7" ht="15.95" customHeight="1" x14ac:dyDescent="0.2">
      <c r="A21" s="68" t="s">
        <v>8</v>
      </c>
      <c r="B21" s="59"/>
      <c r="C21" s="60" t="e">
        <f>'01 R11342962a Rek'!I11</f>
        <v>#REF!</v>
      </c>
      <c r="D21" s="13" t="str">
        <f>'01 R11342962a Rek'!A22</f>
        <v>Kompletační činnost (IČD)</v>
      </c>
      <c r="E21" s="64"/>
      <c r="F21" s="65"/>
      <c r="G21" s="60">
        <f>'01 R11342962a Rek'!I22</f>
        <v>0</v>
      </c>
    </row>
    <row r="22" spans="1:7" ht="15.95" customHeight="1" x14ac:dyDescent="0.2">
      <c r="A22" s="69" t="s">
        <v>37</v>
      </c>
      <c r="B22" s="39"/>
      <c r="C22" s="60" t="e">
        <f>C19+C21</f>
        <v>#REF!</v>
      </c>
      <c r="D22" s="13" t="s">
        <v>38</v>
      </c>
      <c r="E22" s="64"/>
      <c r="F22" s="65"/>
      <c r="G22" s="60">
        <f>G23-SUM(G15:G21)</f>
        <v>0</v>
      </c>
    </row>
    <row r="23" spans="1:7" ht="15.95" customHeight="1" thickBot="1" x14ac:dyDescent="0.25">
      <c r="A23" s="345" t="s">
        <v>39</v>
      </c>
      <c r="B23" s="346"/>
      <c r="C23" s="70" t="e">
        <f>C22+G23</f>
        <v>#REF!</v>
      </c>
      <c r="D23" s="71" t="s">
        <v>40</v>
      </c>
      <c r="E23" s="72"/>
      <c r="F23" s="73"/>
      <c r="G23" s="60">
        <f>'01 R11342962a Rek'!H24</f>
        <v>0</v>
      </c>
    </row>
    <row r="24" spans="1:7" x14ac:dyDescent="0.2">
      <c r="A24" s="74" t="s">
        <v>41</v>
      </c>
      <c r="B24" s="75"/>
      <c r="C24" s="76"/>
      <c r="D24" s="75" t="s">
        <v>42</v>
      </c>
      <c r="E24" s="75"/>
      <c r="F24" s="77" t="s">
        <v>43</v>
      </c>
      <c r="G24" s="78"/>
    </row>
    <row r="25" spans="1:7" x14ac:dyDescent="0.2">
      <c r="A25" s="69" t="s">
        <v>44</v>
      </c>
      <c r="B25" s="39"/>
      <c r="C25" s="79"/>
      <c r="D25" s="39" t="s">
        <v>44</v>
      </c>
      <c r="F25" s="80" t="s">
        <v>44</v>
      </c>
      <c r="G25" s="81"/>
    </row>
    <row r="26" spans="1:7" ht="37.5" customHeight="1" x14ac:dyDescent="0.2">
      <c r="A26" s="69" t="s">
        <v>45</v>
      </c>
      <c r="B26" s="82"/>
      <c r="C26" s="79"/>
      <c r="D26" s="39" t="s">
        <v>45</v>
      </c>
      <c r="F26" s="80" t="s">
        <v>45</v>
      </c>
      <c r="G26" s="81"/>
    </row>
    <row r="27" spans="1:7" x14ac:dyDescent="0.2">
      <c r="A27" s="69"/>
      <c r="B27" s="83"/>
      <c r="C27" s="79"/>
      <c r="D27" s="39"/>
      <c r="F27" s="80"/>
      <c r="G27" s="81"/>
    </row>
    <row r="28" spans="1:7" x14ac:dyDescent="0.2">
      <c r="A28" s="69" t="s">
        <v>46</v>
      </c>
      <c r="B28" s="39"/>
      <c r="C28" s="79"/>
      <c r="D28" s="80" t="s">
        <v>47</v>
      </c>
      <c r="E28" s="79"/>
      <c r="F28" s="84" t="s">
        <v>47</v>
      </c>
      <c r="G28" s="81"/>
    </row>
    <row r="29" spans="1:7" ht="69" customHeight="1" x14ac:dyDescent="0.2">
      <c r="A29" s="69"/>
      <c r="B29" s="39"/>
      <c r="C29" s="85"/>
      <c r="D29" s="86"/>
      <c r="E29" s="85"/>
      <c r="F29" s="39"/>
      <c r="G29" s="81"/>
    </row>
    <row r="30" spans="1:7" x14ac:dyDescent="0.2">
      <c r="A30" s="87" t="s">
        <v>2</v>
      </c>
      <c r="B30" s="88"/>
      <c r="C30" s="89">
        <v>20</v>
      </c>
      <c r="D30" s="88" t="s">
        <v>48</v>
      </c>
      <c r="E30" s="90"/>
      <c r="F30" s="351" t="e">
        <f>C23-F32</f>
        <v>#REF!</v>
      </c>
      <c r="G30" s="352"/>
    </row>
    <row r="31" spans="1:7" x14ac:dyDescent="0.2">
      <c r="A31" s="87" t="s">
        <v>49</v>
      </c>
      <c r="B31" s="88"/>
      <c r="C31" s="89">
        <f>C30</f>
        <v>20</v>
      </c>
      <c r="D31" s="88" t="s">
        <v>50</v>
      </c>
      <c r="E31" s="90"/>
      <c r="F31" s="351" t="e">
        <f>ROUND(PRODUCT(F30,C31/100),0)</f>
        <v>#REF!</v>
      </c>
      <c r="G31" s="352"/>
    </row>
    <row r="32" spans="1:7" x14ac:dyDescent="0.2">
      <c r="A32" s="87" t="s">
        <v>2</v>
      </c>
      <c r="B32" s="88"/>
      <c r="C32" s="89">
        <v>0</v>
      </c>
      <c r="D32" s="88" t="s">
        <v>50</v>
      </c>
      <c r="E32" s="90"/>
      <c r="F32" s="351">
        <v>0</v>
      </c>
      <c r="G32" s="352"/>
    </row>
    <row r="33" spans="1:8" x14ac:dyDescent="0.2">
      <c r="A33" s="87" t="s">
        <v>49</v>
      </c>
      <c r="B33" s="91"/>
      <c r="C33" s="92">
        <f>C32</f>
        <v>0</v>
      </c>
      <c r="D33" s="88" t="s">
        <v>50</v>
      </c>
      <c r="E33" s="65"/>
      <c r="F33" s="351">
        <f>ROUND(PRODUCT(F32,C33/100),0)</f>
        <v>0</v>
      </c>
      <c r="G33" s="352"/>
    </row>
    <row r="34" spans="1:8" s="96" customFormat="1" ht="19.5" customHeight="1" thickBot="1" x14ac:dyDescent="0.3">
      <c r="A34" s="93" t="s">
        <v>51</v>
      </c>
      <c r="B34" s="94"/>
      <c r="C34" s="94"/>
      <c r="D34" s="94"/>
      <c r="E34" s="95"/>
      <c r="F34" s="353" t="e">
        <f>ROUND(SUM(F30:F33),0)</f>
        <v>#REF!</v>
      </c>
      <c r="G34" s="354"/>
    </row>
    <row r="36" spans="1:8" x14ac:dyDescent="0.2">
      <c r="A36" s="2" t="s">
        <v>52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355"/>
      <c r="C37" s="355"/>
      <c r="D37" s="355"/>
      <c r="E37" s="355"/>
      <c r="F37" s="355"/>
      <c r="G37" s="355"/>
      <c r="H37" s="1" t="s">
        <v>0</v>
      </c>
    </row>
    <row r="38" spans="1:8" ht="12.75" customHeight="1" x14ac:dyDescent="0.2">
      <c r="A38" s="97"/>
      <c r="B38" s="355"/>
      <c r="C38" s="355"/>
      <c r="D38" s="355"/>
      <c r="E38" s="355"/>
      <c r="F38" s="355"/>
      <c r="G38" s="355"/>
      <c r="H38" s="1" t="s">
        <v>0</v>
      </c>
    </row>
    <row r="39" spans="1:8" x14ac:dyDescent="0.2">
      <c r="A39" s="97"/>
      <c r="B39" s="355"/>
      <c r="C39" s="355"/>
      <c r="D39" s="355"/>
      <c r="E39" s="355"/>
      <c r="F39" s="355"/>
      <c r="G39" s="355"/>
      <c r="H39" s="1" t="s">
        <v>0</v>
      </c>
    </row>
    <row r="40" spans="1:8" x14ac:dyDescent="0.2">
      <c r="A40" s="97"/>
      <c r="B40" s="355"/>
      <c r="C40" s="355"/>
      <c r="D40" s="355"/>
      <c r="E40" s="355"/>
      <c r="F40" s="355"/>
      <c r="G40" s="355"/>
      <c r="H40" s="1" t="s">
        <v>0</v>
      </c>
    </row>
    <row r="41" spans="1:8" x14ac:dyDescent="0.2">
      <c r="A41" s="97"/>
      <c r="B41" s="355"/>
      <c r="C41" s="355"/>
      <c r="D41" s="355"/>
      <c r="E41" s="355"/>
      <c r="F41" s="355"/>
      <c r="G41" s="355"/>
      <c r="H41" s="1" t="s">
        <v>0</v>
      </c>
    </row>
    <row r="42" spans="1:8" x14ac:dyDescent="0.2">
      <c r="A42" s="97"/>
      <c r="B42" s="355"/>
      <c r="C42" s="355"/>
      <c r="D42" s="355"/>
      <c r="E42" s="355"/>
      <c r="F42" s="355"/>
      <c r="G42" s="355"/>
      <c r="H42" s="1" t="s">
        <v>0</v>
      </c>
    </row>
    <row r="43" spans="1:8" x14ac:dyDescent="0.2">
      <c r="A43" s="97"/>
      <c r="B43" s="355"/>
      <c r="C43" s="355"/>
      <c r="D43" s="355"/>
      <c r="E43" s="355"/>
      <c r="F43" s="355"/>
      <c r="G43" s="355"/>
      <c r="H43" s="1" t="s">
        <v>0</v>
      </c>
    </row>
    <row r="44" spans="1:8" ht="12.75" customHeight="1" x14ac:dyDescent="0.2">
      <c r="A44" s="97"/>
      <c r="B44" s="355"/>
      <c r="C44" s="355"/>
      <c r="D44" s="355"/>
      <c r="E44" s="355"/>
      <c r="F44" s="355"/>
      <c r="G44" s="355"/>
      <c r="H44" s="1" t="s">
        <v>0</v>
      </c>
    </row>
    <row r="45" spans="1:8" ht="12.75" customHeight="1" x14ac:dyDescent="0.2">
      <c r="A45" s="97"/>
      <c r="B45" s="355"/>
      <c r="C45" s="355"/>
      <c r="D45" s="355"/>
      <c r="E45" s="355"/>
      <c r="F45" s="355"/>
      <c r="G45" s="355"/>
      <c r="H45" s="1" t="s">
        <v>0</v>
      </c>
    </row>
    <row r="46" spans="1:8" x14ac:dyDescent="0.2">
      <c r="B46" s="350"/>
      <c r="C46" s="350"/>
      <c r="D46" s="350"/>
      <c r="E46" s="350"/>
      <c r="F46" s="350"/>
      <c r="G46" s="350"/>
    </row>
    <row r="47" spans="1:8" x14ac:dyDescent="0.2">
      <c r="B47" s="350"/>
      <c r="C47" s="350"/>
      <c r="D47" s="350"/>
      <c r="E47" s="350"/>
      <c r="F47" s="350"/>
      <c r="G47" s="350"/>
    </row>
    <row r="48" spans="1:8" x14ac:dyDescent="0.2">
      <c r="B48" s="350"/>
      <c r="C48" s="350"/>
      <c r="D48" s="350"/>
      <c r="E48" s="350"/>
      <c r="F48" s="350"/>
      <c r="G48" s="350"/>
    </row>
    <row r="49" spans="2:7" x14ac:dyDescent="0.2">
      <c r="B49" s="350"/>
      <c r="C49" s="350"/>
      <c r="D49" s="350"/>
      <c r="E49" s="350"/>
      <c r="F49" s="350"/>
      <c r="G49" s="350"/>
    </row>
    <row r="50" spans="2:7" x14ac:dyDescent="0.2">
      <c r="B50" s="350"/>
      <c r="C50" s="350"/>
      <c r="D50" s="350"/>
      <c r="E50" s="350"/>
      <c r="F50" s="350"/>
      <c r="G50" s="350"/>
    </row>
    <row r="51" spans="2:7" x14ac:dyDescent="0.2">
      <c r="B51" s="350"/>
      <c r="C51" s="350"/>
      <c r="D51" s="350"/>
      <c r="E51" s="350"/>
      <c r="F51" s="350"/>
      <c r="G51" s="35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0"/>
  <dimension ref="A1:BE7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 x14ac:dyDescent="0.2">
      <c r="A1" s="356" t="s">
        <v>1</v>
      </c>
      <c r="B1" s="357"/>
      <c r="C1" s="98" t="s">
        <v>80</v>
      </c>
      <c r="D1" s="99"/>
      <c r="E1" s="100"/>
      <c r="F1" s="99"/>
      <c r="G1" s="101" t="s">
        <v>53</v>
      </c>
      <c r="H1" s="102" t="s">
        <v>140</v>
      </c>
      <c r="I1" s="103"/>
    </row>
    <row r="2" spans="1:57" ht="13.5" thickBot="1" x14ac:dyDescent="0.25">
      <c r="A2" s="358" t="s">
        <v>54</v>
      </c>
      <c r="B2" s="359"/>
      <c r="C2" s="193">
        <v>40603</v>
      </c>
      <c r="D2" s="104"/>
      <c r="E2" s="105"/>
      <c r="F2" s="104"/>
      <c r="G2" s="360" t="s">
        <v>141</v>
      </c>
      <c r="H2" s="361"/>
      <c r="I2" s="362"/>
    </row>
    <row r="3" spans="1:57" ht="13.5" thickTop="1" x14ac:dyDescent="0.2">
      <c r="F3" s="39"/>
    </row>
    <row r="4" spans="1:57" ht="19.5" customHeight="1" x14ac:dyDescent="0.25">
      <c r="A4" s="106" t="s">
        <v>55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/>
    <row r="6" spans="1:57" s="39" customFormat="1" ht="13.5" thickBot="1" x14ac:dyDescent="0.25">
      <c r="A6" s="109"/>
      <c r="B6" s="110" t="s">
        <v>56</v>
      </c>
      <c r="C6" s="110"/>
      <c r="D6" s="111"/>
      <c r="E6" s="112" t="s">
        <v>4</v>
      </c>
      <c r="F6" s="113" t="s">
        <v>5</v>
      </c>
      <c r="G6" s="113" t="s">
        <v>6</v>
      </c>
      <c r="H6" s="113" t="s">
        <v>7</v>
      </c>
      <c r="I6" s="114" t="s">
        <v>8</v>
      </c>
    </row>
    <row r="7" spans="1:57" s="39" customFormat="1" x14ac:dyDescent="0.2">
      <c r="A7" s="194" t="e">
        <f>#REF!</f>
        <v>#REF!</v>
      </c>
      <c r="B7" s="5" t="e">
        <f>#REF!</f>
        <v>#REF!</v>
      </c>
      <c r="D7" s="115"/>
      <c r="E7" s="195" t="e">
        <f>#REF!</f>
        <v>#REF!</v>
      </c>
      <c r="F7" s="196" t="e">
        <f>#REF!</f>
        <v>#REF!</v>
      </c>
      <c r="G7" s="196" t="e">
        <f>#REF!</f>
        <v>#REF!</v>
      </c>
      <c r="H7" s="196" t="e">
        <f>#REF!</f>
        <v>#REF!</v>
      </c>
      <c r="I7" s="197" t="e">
        <f>#REF!</f>
        <v>#REF!</v>
      </c>
    </row>
    <row r="8" spans="1:57" s="39" customFormat="1" x14ac:dyDescent="0.2">
      <c r="A8" s="194" t="e">
        <f>#REF!</f>
        <v>#REF!</v>
      </c>
      <c r="B8" s="5" t="e">
        <f>#REF!</f>
        <v>#REF!</v>
      </c>
      <c r="D8" s="115"/>
      <c r="E8" s="195" t="e">
        <f>#REF!</f>
        <v>#REF!</v>
      </c>
      <c r="F8" s="196" t="e">
        <f>#REF!</f>
        <v>#REF!</v>
      </c>
      <c r="G8" s="196" t="e">
        <f>#REF!</f>
        <v>#REF!</v>
      </c>
      <c r="H8" s="196" t="e">
        <f>#REF!</f>
        <v>#REF!</v>
      </c>
      <c r="I8" s="197" t="e">
        <f>#REF!</f>
        <v>#REF!</v>
      </c>
    </row>
    <row r="9" spans="1:57" s="39" customFormat="1" x14ac:dyDescent="0.2">
      <c r="A9" s="194" t="e">
        <f>#REF!</f>
        <v>#REF!</v>
      </c>
      <c r="B9" s="5" t="e">
        <f>#REF!</f>
        <v>#REF!</v>
      </c>
      <c r="D9" s="115"/>
      <c r="E9" s="195" t="e">
        <f>#REF!</f>
        <v>#REF!</v>
      </c>
      <c r="F9" s="196" t="e">
        <f>#REF!</f>
        <v>#REF!</v>
      </c>
      <c r="G9" s="196" t="e">
        <f>#REF!</f>
        <v>#REF!</v>
      </c>
      <c r="H9" s="196" t="e">
        <f>#REF!</f>
        <v>#REF!</v>
      </c>
      <c r="I9" s="197" t="e">
        <f>#REF!</f>
        <v>#REF!</v>
      </c>
    </row>
    <row r="10" spans="1:57" s="39" customFormat="1" ht="13.5" thickBot="1" x14ac:dyDescent="0.25">
      <c r="A10" s="194" t="e">
        <f>#REF!</f>
        <v>#REF!</v>
      </c>
      <c r="B10" s="5" t="e">
        <f>#REF!</f>
        <v>#REF!</v>
      </c>
      <c r="D10" s="115"/>
      <c r="E10" s="195" t="e">
        <f>#REF!</f>
        <v>#REF!</v>
      </c>
      <c r="F10" s="196" t="e">
        <f>#REF!</f>
        <v>#REF!</v>
      </c>
      <c r="G10" s="196" t="e">
        <f>#REF!</f>
        <v>#REF!</v>
      </c>
      <c r="H10" s="196" t="e">
        <f>#REF!</f>
        <v>#REF!</v>
      </c>
      <c r="I10" s="197" t="e">
        <f>#REF!</f>
        <v>#REF!</v>
      </c>
    </row>
    <row r="11" spans="1:57" s="3" customFormat="1" ht="13.5" thickBot="1" x14ac:dyDescent="0.25">
      <c r="A11" s="116"/>
      <c r="B11" s="117" t="s">
        <v>57</v>
      </c>
      <c r="C11" s="117"/>
      <c r="D11" s="118"/>
      <c r="E11" s="119" t="e">
        <f>SUM(E7:E10)</f>
        <v>#REF!</v>
      </c>
      <c r="F11" s="120" t="e">
        <f>SUM(F7:F10)</f>
        <v>#REF!</v>
      </c>
      <c r="G11" s="120" t="e">
        <f>SUM(G7:G10)</f>
        <v>#REF!</v>
      </c>
      <c r="H11" s="120" t="e">
        <f>SUM(H7:H10)</f>
        <v>#REF!</v>
      </c>
      <c r="I11" s="121" t="e">
        <f>SUM(I7:I10)</f>
        <v>#REF!</v>
      </c>
    </row>
    <row r="12" spans="1:57" x14ac:dyDescent="0.2">
      <c r="A12" s="39"/>
      <c r="B12" s="39"/>
      <c r="C12" s="39"/>
      <c r="D12" s="39"/>
      <c r="E12" s="39"/>
      <c r="F12" s="39"/>
      <c r="G12" s="39"/>
      <c r="H12" s="39"/>
      <c r="I12" s="39"/>
    </row>
    <row r="13" spans="1:57" ht="19.5" customHeight="1" x14ac:dyDescent="0.25">
      <c r="A13" s="107" t="s">
        <v>58</v>
      </c>
      <c r="B13" s="107"/>
      <c r="C13" s="107"/>
      <c r="D13" s="107"/>
      <c r="E13" s="107"/>
      <c r="F13" s="107"/>
      <c r="G13" s="122"/>
      <c r="H13" s="107"/>
      <c r="I13" s="107"/>
      <c r="BA13" s="45"/>
      <c r="BB13" s="45"/>
      <c r="BC13" s="45"/>
      <c r="BD13" s="45"/>
      <c r="BE13" s="45"/>
    </row>
    <row r="14" spans="1:57" ht="13.5" thickBot="1" x14ac:dyDescent="0.25"/>
    <row r="15" spans="1:57" x14ac:dyDescent="0.2">
      <c r="A15" s="74" t="s">
        <v>59</v>
      </c>
      <c r="B15" s="75"/>
      <c r="C15" s="75"/>
      <c r="D15" s="123"/>
      <c r="E15" s="124" t="s">
        <v>60</v>
      </c>
      <c r="F15" s="125" t="s">
        <v>3</v>
      </c>
      <c r="G15" s="126" t="s">
        <v>61</v>
      </c>
      <c r="H15" s="127"/>
      <c r="I15" s="128" t="s">
        <v>60</v>
      </c>
    </row>
    <row r="16" spans="1:57" x14ac:dyDescent="0.2">
      <c r="A16" s="68" t="s">
        <v>113</v>
      </c>
      <c r="B16" s="59"/>
      <c r="C16" s="59"/>
      <c r="D16" s="129"/>
      <c r="E16" s="130">
        <v>0</v>
      </c>
      <c r="F16" s="131">
        <v>0</v>
      </c>
      <c r="G16" s="132">
        <v>0</v>
      </c>
      <c r="H16" s="133"/>
      <c r="I16" s="134">
        <f t="shared" ref="I16:I23" si="0">E16+F16*G16/100</f>
        <v>0</v>
      </c>
      <c r="BA16" s="1">
        <v>0</v>
      </c>
    </row>
    <row r="17" spans="1:53" x14ac:dyDescent="0.2">
      <c r="A17" s="68" t="s">
        <v>114</v>
      </c>
      <c r="B17" s="59"/>
      <c r="C17" s="59"/>
      <c r="D17" s="129"/>
      <c r="E17" s="130">
        <v>0</v>
      </c>
      <c r="F17" s="131">
        <v>0</v>
      </c>
      <c r="G17" s="132">
        <v>0</v>
      </c>
      <c r="H17" s="133"/>
      <c r="I17" s="134">
        <f t="shared" si="0"/>
        <v>0</v>
      </c>
      <c r="BA17" s="1">
        <v>0</v>
      </c>
    </row>
    <row r="18" spans="1:53" x14ac:dyDescent="0.2">
      <c r="A18" s="68" t="s">
        <v>115</v>
      </c>
      <c r="B18" s="59"/>
      <c r="C18" s="59"/>
      <c r="D18" s="129"/>
      <c r="E18" s="130">
        <v>0</v>
      </c>
      <c r="F18" s="131">
        <v>0</v>
      </c>
      <c r="G18" s="132">
        <v>0</v>
      </c>
      <c r="H18" s="133"/>
      <c r="I18" s="134">
        <f t="shared" si="0"/>
        <v>0</v>
      </c>
      <c r="BA18" s="1">
        <v>0</v>
      </c>
    </row>
    <row r="19" spans="1:53" x14ac:dyDescent="0.2">
      <c r="A19" s="68" t="s">
        <v>116</v>
      </c>
      <c r="B19" s="59"/>
      <c r="C19" s="59"/>
      <c r="D19" s="129"/>
      <c r="E19" s="130">
        <v>0</v>
      </c>
      <c r="F19" s="131">
        <v>0</v>
      </c>
      <c r="G19" s="132">
        <v>0</v>
      </c>
      <c r="H19" s="133"/>
      <c r="I19" s="134">
        <f t="shared" si="0"/>
        <v>0</v>
      </c>
      <c r="BA19" s="1">
        <v>0</v>
      </c>
    </row>
    <row r="20" spans="1:53" x14ac:dyDescent="0.2">
      <c r="A20" s="68" t="s">
        <v>117</v>
      </c>
      <c r="B20" s="59"/>
      <c r="C20" s="59"/>
      <c r="D20" s="129"/>
      <c r="E20" s="130">
        <v>0</v>
      </c>
      <c r="F20" s="131">
        <v>0</v>
      </c>
      <c r="G20" s="132">
        <v>16773.239999999998</v>
      </c>
      <c r="H20" s="133"/>
      <c r="I20" s="134">
        <f t="shared" si="0"/>
        <v>0</v>
      </c>
      <c r="BA20" s="1">
        <v>1</v>
      </c>
    </row>
    <row r="21" spans="1:53" x14ac:dyDescent="0.2">
      <c r="A21" s="68" t="s">
        <v>118</v>
      </c>
      <c r="B21" s="59"/>
      <c r="C21" s="59"/>
      <c r="D21" s="129"/>
      <c r="E21" s="130">
        <v>0</v>
      </c>
      <c r="F21" s="131">
        <v>0</v>
      </c>
      <c r="G21" s="132">
        <v>16773.239999999998</v>
      </c>
      <c r="H21" s="133"/>
      <c r="I21" s="134">
        <f t="shared" si="0"/>
        <v>0</v>
      </c>
      <c r="BA21" s="1">
        <v>1</v>
      </c>
    </row>
    <row r="22" spans="1:53" x14ac:dyDescent="0.2">
      <c r="A22" s="68" t="s">
        <v>119</v>
      </c>
      <c r="B22" s="59"/>
      <c r="C22" s="59"/>
      <c r="D22" s="129"/>
      <c r="E22" s="130">
        <v>0</v>
      </c>
      <c r="F22" s="131">
        <v>0</v>
      </c>
      <c r="G22" s="132">
        <v>19349.089999999997</v>
      </c>
      <c r="H22" s="133"/>
      <c r="I22" s="134">
        <f t="shared" si="0"/>
        <v>0</v>
      </c>
      <c r="BA22" s="1">
        <v>2</v>
      </c>
    </row>
    <row r="23" spans="1:53" x14ac:dyDescent="0.2">
      <c r="A23" s="68" t="s">
        <v>120</v>
      </c>
      <c r="B23" s="59"/>
      <c r="C23" s="59"/>
      <c r="D23" s="129"/>
      <c r="E23" s="130">
        <v>0</v>
      </c>
      <c r="F23" s="131">
        <v>0</v>
      </c>
      <c r="G23" s="132">
        <v>19349.089999999997</v>
      </c>
      <c r="H23" s="133"/>
      <c r="I23" s="134">
        <f t="shared" si="0"/>
        <v>0</v>
      </c>
      <c r="BA23" s="1">
        <v>2</v>
      </c>
    </row>
    <row r="24" spans="1:53" ht="13.5" thickBot="1" x14ac:dyDescent="0.25">
      <c r="A24" s="135"/>
      <c r="B24" s="136" t="s">
        <v>62</v>
      </c>
      <c r="C24" s="137"/>
      <c r="D24" s="138"/>
      <c r="E24" s="139"/>
      <c r="F24" s="140"/>
      <c r="G24" s="140"/>
      <c r="H24" s="363">
        <f>SUM(I16:I23)</f>
        <v>0</v>
      </c>
      <c r="I24" s="364"/>
    </row>
    <row r="26" spans="1:53" x14ac:dyDescent="0.2">
      <c r="B26" s="3"/>
      <c r="F26" s="141"/>
      <c r="G26" s="142"/>
      <c r="H26" s="142"/>
      <c r="I26" s="4"/>
    </row>
    <row r="27" spans="1:53" x14ac:dyDescent="0.2">
      <c r="F27" s="141"/>
      <c r="G27" s="142"/>
      <c r="H27" s="142"/>
      <c r="I27" s="4"/>
    </row>
    <row r="28" spans="1:53" x14ac:dyDescent="0.2">
      <c r="F28" s="141"/>
      <c r="G28" s="142"/>
      <c r="H28" s="142"/>
      <c r="I28" s="4"/>
    </row>
    <row r="29" spans="1:53" x14ac:dyDescent="0.2">
      <c r="F29" s="141"/>
      <c r="G29" s="142"/>
      <c r="H29" s="142"/>
      <c r="I29" s="4"/>
    </row>
    <row r="30" spans="1:53" x14ac:dyDescent="0.2">
      <c r="F30" s="141"/>
      <c r="G30" s="142"/>
      <c r="H30" s="142"/>
      <c r="I30" s="4"/>
    </row>
    <row r="31" spans="1:53" x14ac:dyDescent="0.2">
      <c r="F31" s="141"/>
      <c r="G31" s="142"/>
      <c r="H31" s="142"/>
      <c r="I31" s="4"/>
    </row>
    <row r="32" spans="1:53" x14ac:dyDescent="0.2">
      <c r="F32" s="141"/>
      <c r="G32" s="142"/>
      <c r="H32" s="142"/>
      <c r="I32" s="4"/>
    </row>
    <row r="33" spans="6:9" x14ac:dyDescent="0.2">
      <c r="F33" s="141"/>
      <c r="G33" s="142"/>
      <c r="H33" s="142"/>
      <c r="I33" s="4"/>
    </row>
    <row r="34" spans="6:9" x14ac:dyDescent="0.2">
      <c r="F34" s="141"/>
      <c r="G34" s="142"/>
      <c r="H34" s="142"/>
      <c r="I34" s="4"/>
    </row>
    <row r="35" spans="6:9" x14ac:dyDescent="0.2">
      <c r="F35" s="141"/>
      <c r="G35" s="142"/>
      <c r="H35" s="142"/>
      <c r="I35" s="4"/>
    </row>
    <row r="36" spans="6:9" x14ac:dyDescent="0.2">
      <c r="F36" s="141"/>
      <c r="G36" s="142"/>
      <c r="H36" s="142"/>
      <c r="I36" s="4"/>
    </row>
    <row r="37" spans="6:9" x14ac:dyDescent="0.2">
      <c r="F37" s="141"/>
      <c r="G37" s="142"/>
      <c r="H37" s="142"/>
      <c r="I37" s="4"/>
    </row>
    <row r="38" spans="6:9" x14ac:dyDescent="0.2">
      <c r="F38" s="141"/>
      <c r="G38" s="142"/>
      <c r="H38" s="142"/>
      <c r="I38" s="4"/>
    </row>
    <row r="39" spans="6:9" x14ac:dyDescent="0.2">
      <c r="F39" s="141"/>
      <c r="G39" s="142"/>
      <c r="H39" s="142"/>
      <c r="I39" s="4"/>
    </row>
    <row r="40" spans="6:9" x14ac:dyDescent="0.2">
      <c r="F40" s="141"/>
      <c r="G40" s="142"/>
      <c r="H40" s="142"/>
      <c r="I40" s="4"/>
    </row>
    <row r="41" spans="6:9" x14ac:dyDescent="0.2">
      <c r="F41" s="141"/>
      <c r="G41" s="142"/>
      <c r="H41" s="142"/>
      <c r="I41" s="4"/>
    </row>
    <row r="42" spans="6:9" x14ac:dyDescent="0.2">
      <c r="F42" s="141"/>
      <c r="G42" s="142"/>
      <c r="H42" s="142"/>
      <c r="I42" s="4"/>
    </row>
    <row r="43" spans="6:9" x14ac:dyDescent="0.2">
      <c r="F43" s="141"/>
      <c r="G43" s="142"/>
      <c r="H43" s="142"/>
      <c r="I43" s="4"/>
    </row>
    <row r="44" spans="6:9" x14ac:dyDescent="0.2">
      <c r="F44" s="141"/>
      <c r="G44" s="142"/>
      <c r="H44" s="142"/>
      <c r="I44" s="4"/>
    </row>
    <row r="45" spans="6:9" x14ac:dyDescent="0.2">
      <c r="F45" s="141"/>
      <c r="G45" s="142"/>
      <c r="H45" s="142"/>
      <c r="I45" s="4"/>
    </row>
    <row r="46" spans="6:9" x14ac:dyDescent="0.2">
      <c r="F46" s="141"/>
      <c r="G46" s="142"/>
      <c r="H46" s="142"/>
      <c r="I46" s="4"/>
    </row>
    <row r="47" spans="6:9" x14ac:dyDescent="0.2">
      <c r="F47" s="141"/>
      <c r="G47" s="142"/>
      <c r="H47" s="142"/>
      <c r="I47" s="4"/>
    </row>
    <row r="48" spans="6:9" x14ac:dyDescent="0.2">
      <c r="F48" s="141"/>
      <c r="G48" s="142"/>
      <c r="H48" s="142"/>
      <c r="I48" s="4"/>
    </row>
    <row r="49" spans="6:9" x14ac:dyDescent="0.2">
      <c r="F49" s="141"/>
      <c r="G49" s="142"/>
      <c r="H49" s="142"/>
      <c r="I49" s="4"/>
    </row>
    <row r="50" spans="6:9" x14ac:dyDescent="0.2">
      <c r="F50" s="141"/>
      <c r="G50" s="142"/>
      <c r="H50" s="142"/>
      <c r="I50" s="4"/>
    </row>
    <row r="51" spans="6:9" x14ac:dyDescent="0.2">
      <c r="F51" s="141"/>
      <c r="G51" s="142"/>
      <c r="H51" s="142"/>
      <c r="I51" s="4"/>
    </row>
    <row r="52" spans="6:9" x14ac:dyDescent="0.2">
      <c r="F52" s="141"/>
      <c r="G52" s="142"/>
      <c r="H52" s="142"/>
      <c r="I52" s="4"/>
    </row>
    <row r="53" spans="6:9" x14ac:dyDescent="0.2">
      <c r="F53" s="141"/>
      <c r="G53" s="142"/>
      <c r="H53" s="142"/>
      <c r="I53" s="4"/>
    </row>
    <row r="54" spans="6:9" x14ac:dyDescent="0.2">
      <c r="F54" s="141"/>
      <c r="G54" s="142"/>
      <c r="H54" s="142"/>
      <c r="I54" s="4"/>
    </row>
    <row r="55" spans="6:9" x14ac:dyDescent="0.2">
      <c r="F55" s="141"/>
      <c r="G55" s="142"/>
      <c r="H55" s="142"/>
      <c r="I55" s="4"/>
    </row>
    <row r="56" spans="6:9" x14ac:dyDescent="0.2">
      <c r="F56" s="141"/>
      <c r="G56" s="142"/>
      <c r="H56" s="142"/>
      <c r="I56" s="4"/>
    </row>
    <row r="57" spans="6:9" x14ac:dyDescent="0.2">
      <c r="F57" s="141"/>
      <c r="G57" s="142"/>
      <c r="H57" s="142"/>
      <c r="I57" s="4"/>
    </row>
    <row r="58" spans="6:9" x14ac:dyDescent="0.2">
      <c r="F58" s="141"/>
      <c r="G58" s="142"/>
      <c r="H58" s="142"/>
      <c r="I58" s="4"/>
    </row>
    <row r="59" spans="6:9" x14ac:dyDescent="0.2">
      <c r="F59" s="141"/>
      <c r="G59" s="142"/>
      <c r="H59" s="142"/>
      <c r="I59" s="4"/>
    </row>
    <row r="60" spans="6:9" x14ac:dyDescent="0.2">
      <c r="F60" s="141"/>
      <c r="G60" s="142"/>
      <c r="H60" s="142"/>
      <c r="I60" s="4"/>
    </row>
    <row r="61" spans="6:9" x14ac:dyDescent="0.2">
      <c r="F61" s="141"/>
      <c r="G61" s="142"/>
      <c r="H61" s="142"/>
      <c r="I61" s="4"/>
    </row>
    <row r="62" spans="6:9" x14ac:dyDescent="0.2">
      <c r="F62" s="141"/>
      <c r="G62" s="142"/>
      <c r="H62" s="142"/>
      <c r="I62" s="4"/>
    </row>
    <row r="63" spans="6:9" x14ac:dyDescent="0.2">
      <c r="F63" s="141"/>
      <c r="G63" s="142"/>
      <c r="H63" s="142"/>
      <c r="I63" s="4"/>
    </row>
    <row r="64" spans="6:9" x14ac:dyDescent="0.2">
      <c r="F64" s="141"/>
      <c r="G64" s="142"/>
      <c r="H64" s="142"/>
      <c r="I64" s="4"/>
    </row>
    <row r="65" spans="6:9" x14ac:dyDescent="0.2">
      <c r="F65" s="141"/>
      <c r="G65" s="142"/>
      <c r="H65" s="142"/>
      <c r="I65" s="4"/>
    </row>
    <row r="66" spans="6:9" x14ac:dyDescent="0.2">
      <c r="F66" s="141"/>
      <c r="G66" s="142"/>
      <c r="H66" s="142"/>
      <c r="I66" s="4"/>
    </row>
    <row r="67" spans="6:9" x14ac:dyDescent="0.2">
      <c r="F67" s="141"/>
      <c r="G67" s="142"/>
      <c r="H67" s="142"/>
      <c r="I67" s="4"/>
    </row>
    <row r="68" spans="6:9" x14ac:dyDescent="0.2">
      <c r="F68" s="141"/>
      <c r="G68" s="142"/>
      <c r="H68" s="142"/>
      <c r="I68" s="4"/>
    </row>
    <row r="69" spans="6:9" x14ac:dyDescent="0.2">
      <c r="F69" s="141"/>
      <c r="G69" s="142"/>
      <c r="H69" s="142"/>
      <c r="I69" s="4"/>
    </row>
    <row r="70" spans="6:9" x14ac:dyDescent="0.2">
      <c r="F70" s="141"/>
      <c r="G70" s="142"/>
      <c r="H70" s="142"/>
      <c r="I70" s="4"/>
    </row>
    <row r="71" spans="6:9" x14ac:dyDescent="0.2">
      <c r="F71" s="141"/>
      <c r="G71" s="142"/>
      <c r="H71" s="142"/>
      <c r="I71" s="4"/>
    </row>
    <row r="72" spans="6:9" x14ac:dyDescent="0.2">
      <c r="F72" s="141"/>
      <c r="G72" s="142"/>
      <c r="H72" s="142"/>
      <c r="I72" s="4"/>
    </row>
    <row r="73" spans="6:9" x14ac:dyDescent="0.2">
      <c r="F73" s="141"/>
      <c r="G73" s="142"/>
      <c r="H73" s="142"/>
      <c r="I73" s="4"/>
    </row>
    <row r="74" spans="6:9" x14ac:dyDescent="0.2">
      <c r="F74" s="141"/>
      <c r="G74" s="142"/>
      <c r="H74" s="142"/>
      <c r="I74" s="4"/>
    </row>
    <row r="75" spans="6:9" x14ac:dyDescent="0.2">
      <c r="F75" s="141"/>
      <c r="G75" s="142"/>
      <c r="H75" s="142"/>
      <c r="I75" s="4"/>
    </row>
  </sheetData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J30" sqref="J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266" max="266" width="27.42578125" customWidth="1"/>
    <col min="267" max="267" width="40.140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522" max="522" width="27.42578125" customWidth="1"/>
    <col min="523" max="523" width="40.140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778" max="778" width="27.42578125" customWidth="1"/>
    <col min="779" max="779" width="40.140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034" max="1034" width="27.42578125" customWidth="1"/>
    <col min="1035" max="1035" width="40.140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290" max="1290" width="27.42578125" customWidth="1"/>
    <col min="1291" max="1291" width="40.140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546" max="1546" width="27.42578125" customWidth="1"/>
    <col min="1547" max="1547" width="40.140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1802" max="1802" width="27.42578125" customWidth="1"/>
    <col min="1803" max="1803" width="40.140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058" max="2058" width="27.42578125" customWidth="1"/>
    <col min="2059" max="2059" width="40.140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314" max="2314" width="27.42578125" customWidth="1"/>
    <col min="2315" max="2315" width="40.140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570" max="2570" width="27.42578125" customWidth="1"/>
    <col min="2571" max="2571" width="40.140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2826" max="2826" width="27.42578125" customWidth="1"/>
    <col min="2827" max="2827" width="40.140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082" max="3082" width="27.42578125" customWidth="1"/>
    <col min="3083" max="3083" width="40.140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338" max="3338" width="27.42578125" customWidth="1"/>
    <col min="3339" max="3339" width="40.140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594" max="3594" width="27.42578125" customWidth="1"/>
    <col min="3595" max="3595" width="40.140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3850" max="3850" width="27.42578125" customWidth="1"/>
    <col min="3851" max="3851" width="40.140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106" max="4106" width="27.42578125" customWidth="1"/>
    <col min="4107" max="4107" width="40.140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362" max="4362" width="27.42578125" customWidth="1"/>
    <col min="4363" max="4363" width="40.140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618" max="4618" width="27.42578125" customWidth="1"/>
    <col min="4619" max="4619" width="40.140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4874" max="4874" width="27.42578125" customWidth="1"/>
    <col min="4875" max="4875" width="40.140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130" max="5130" width="27.42578125" customWidth="1"/>
    <col min="5131" max="5131" width="40.140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386" max="5386" width="27.42578125" customWidth="1"/>
    <col min="5387" max="5387" width="40.140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642" max="5642" width="27.42578125" customWidth="1"/>
    <col min="5643" max="5643" width="40.140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5898" max="5898" width="27.42578125" customWidth="1"/>
    <col min="5899" max="5899" width="40.140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154" max="6154" width="27.42578125" customWidth="1"/>
    <col min="6155" max="6155" width="40.140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410" max="6410" width="27.42578125" customWidth="1"/>
    <col min="6411" max="6411" width="40.140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666" max="6666" width="27.42578125" customWidth="1"/>
    <col min="6667" max="6667" width="40.140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6922" max="6922" width="27.42578125" customWidth="1"/>
    <col min="6923" max="6923" width="40.140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178" max="7178" width="27.42578125" customWidth="1"/>
    <col min="7179" max="7179" width="40.140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434" max="7434" width="27.42578125" customWidth="1"/>
    <col min="7435" max="7435" width="40.140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690" max="7690" width="27.42578125" customWidth="1"/>
    <col min="7691" max="7691" width="40.140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7946" max="7946" width="27.42578125" customWidth="1"/>
    <col min="7947" max="7947" width="40.140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202" max="8202" width="27.42578125" customWidth="1"/>
    <col min="8203" max="8203" width="40.140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458" max="8458" width="27.42578125" customWidth="1"/>
    <col min="8459" max="8459" width="40.140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714" max="8714" width="27.42578125" customWidth="1"/>
    <col min="8715" max="8715" width="40.140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8970" max="8970" width="27.42578125" customWidth="1"/>
    <col min="8971" max="8971" width="40.140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226" max="9226" width="27.42578125" customWidth="1"/>
    <col min="9227" max="9227" width="40.140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482" max="9482" width="27.42578125" customWidth="1"/>
    <col min="9483" max="9483" width="40.140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738" max="9738" width="27.42578125" customWidth="1"/>
    <col min="9739" max="9739" width="40.140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9994" max="9994" width="27.42578125" customWidth="1"/>
    <col min="9995" max="9995" width="40.140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250" max="10250" width="27.42578125" customWidth="1"/>
    <col min="10251" max="10251" width="40.140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506" max="10506" width="27.42578125" customWidth="1"/>
    <col min="10507" max="10507" width="40.140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0762" max="10762" width="27.42578125" customWidth="1"/>
    <col min="10763" max="10763" width="40.140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018" max="11018" width="27.42578125" customWidth="1"/>
    <col min="11019" max="11019" width="40.140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274" max="11274" width="27.42578125" customWidth="1"/>
    <col min="11275" max="11275" width="40.140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530" max="11530" width="27.42578125" customWidth="1"/>
    <col min="11531" max="11531" width="40.140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1786" max="11786" width="27.42578125" customWidth="1"/>
    <col min="11787" max="11787" width="40.140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042" max="12042" width="27.42578125" customWidth="1"/>
    <col min="12043" max="12043" width="40.140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298" max="12298" width="27.42578125" customWidth="1"/>
    <col min="12299" max="12299" width="40.140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554" max="12554" width="27.42578125" customWidth="1"/>
    <col min="12555" max="12555" width="40.140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2810" max="12810" width="27.42578125" customWidth="1"/>
    <col min="12811" max="12811" width="40.140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066" max="13066" width="27.42578125" customWidth="1"/>
    <col min="13067" max="13067" width="40.140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322" max="13322" width="27.42578125" customWidth="1"/>
    <col min="13323" max="13323" width="40.140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578" max="13578" width="27.42578125" customWidth="1"/>
    <col min="13579" max="13579" width="40.140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3834" max="13834" width="27.42578125" customWidth="1"/>
    <col min="13835" max="13835" width="40.140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090" max="14090" width="27.42578125" customWidth="1"/>
    <col min="14091" max="14091" width="40.140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346" max="14346" width="27.42578125" customWidth="1"/>
    <col min="14347" max="14347" width="40.140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602" max="14602" width="27.42578125" customWidth="1"/>
    <col min="14603" max="14603" width="40.140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4858" max="14858" width="27.42578125" customWidth="1"/>
    <col min="14859" max="14859" width="40.140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114" max="15114" width="27.42578125" customWidth="1"/>
    <col min="15115" max="15115" width="40.140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370" max="15370" width="27.42578125" customWidth="1"/>
    <col min="15371" max="15371" width="40.140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626" max="15626" width="27.42578125" customWidth="1"/>
    <col min="15627" max="15627" width="40.140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5882" max="15882" width="27.42578125" customWidth="1"/>
    <col min="15883" max="15883" width="40.140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  <col min="16138" max="16138" width="27.42578125" customWidth="1"/>
    <col min="16139" max="16139" width="40.140625" customWidth="1"/>
  </cols>
  <sheetData>
    <row r="1" spans="1:17" ht="24.75" customHeight="1" thickBot="1" x14ac:dyDescent="0.25">
      <c r="A1" s="198" t="s">
        <v>9</v>
      </c>
      <c r="B1" s="199"/>
      <c r="C1" s="199"/>
      <c r="D1" s="199"/>
      <c r="E1" s="199"/>
      <c r="F1" s="199"/>
      <c r="G1" s="199"/>
      <c r="H1" s="200"/>
      <c r="I1" s="201"/>
      <c r="J1" s="201"/>
      <c r="K1" s="202"/>
      <c r="L1" s="203"/>
      <c r="M1" s="203"/>
      <c r="N1" s="203"/>
      <c r="O1" s="203"/>
      <c r="P1" s="203"/>
      <c r="Q1" s="203"/>
    </row>
    <row r="2" spans="1:17" x14ac:dyDescent="0.2">
      <c r="A2" s="204" t="s">
        <v>10</v>
      </c>
      <c r="B2" s="205"/>
      <c r="C2" s="206" t="s">
        <v>142</v>
      </c>
      <c r="D2" s="386" t="s">
        <v>143</v>
      </c>
      <c r="E2" s="387"/>
      <c r="F2" s="207" t="s">
        <v>11</v>
      </c>
      <c r="G2" s="208"/>
      <c r="H2" s="209"/>
      <c r="I2" s="210"/>
      <c r="J2" s="211" t="s">
        <v>143</v>
      </c>
      <c r="K2" s="202"/>
      <c r="L2" s="203"/>
      <c r="M2" s="203"/>
      <c r="N2" s="203"/>
      <c r="O2" s="203"/>
      <c r="P2" s="203"/>
      <c r="Q2" s="203"/>
    </row>
    <row r="3" spans="1:17" hidden="1" x14ac:dyDescent="0.2">
      <c r="A3" s="212"/>
      <c r="B3" s="213"/>
      <c r="C3" s="214"/>
      <c r="D3" s="214"/>
      <c r="E3" s="213"/>
      <c r="F3" s="215"/>
      <c r="G3" s="216"/>
      <c r="H3" s="209"/>
      <c r="I3" s="217"/>
      <c r="J3" s="218"/>
      <c r="K3" s="202"/>
      <c r="L3" s="203"/>
      <c r="M3" s="203"/>
      <c r="N3" s="203"/>
      <c r="O3" s="203"/>
      <c r="P3" s="203"/>
      <c r="Q3" s="203"/>
    </row>
    <row r="4" spans="1:17" x14ac:dyDescent="0.2">
      <c r="A4" s="219" t="s">
        <v>12</v>
      </c>
      <c r="B4" s="220"/>
      <c r="C4" s="221" t="s">
        <v>150</v>
      </c>
      <c r="D4" s="222"/>
      <c r="E4" s="223"/>
      <c r="F4" s="215" t="s">
        <v>13</v>
      </c>
      <c r="G4" s="216"/>
      <c r="H4" s="209"/>
      <c r="I4" s="217"/>
      <c r="J4" s="218"/>
      <c r="K4" s="202"/>
      <c r="L4" s="203"/>
      <c r="M4" s="203"/>
      <c r="N4" s="203"/>
      <c r="O4" s="203"/>
      <c r="P4" s="203"/>
      <c r="Q4" s="203"/>
    </row>
    <row r="5" spans="1:17" x14ac:dyDescent="0.2">
      <c r="A5" s="224" t="s">
        <v>81</v>
      </c>
      <c r="B5" s="225"/>
      <c r="C5" s="388" t="s">
        <v>151</v>
      </c>
      <c r="D5" s="389"/>
      <c r="E5" s="390"/>
      <c r="F5" s="215" t="s">
        <v>14</v>
      </c>
      <c r="G5" s="216"/>
      <c r="H5" s="226"/>
      <c r="I5" s="227"/>
      <c r="J5" s="218"/>
      <c r="K5" s="228" t="s">
        <v>151</v>
      </c>
      <c r="L5" s="203"/>
      <c r="M5" s="203"/>
      <c r="N5" s="203"/>
      <c r="O5" s="203"/>
      <c r="P5" s="203"/>
      <c r="Q5" s="203"/>
    </row>
    <row r="6" spans="1:17" x14ac:dyDescent="0.2">
      <c r="A6" s="229" t="s">
        <v>15</v>
      </c>
      <c r="B6" s="223"/>
      <c r="C6" s="222" t="s">
        <v>152</v>
      </c>
      <c r="D6" s="222"/>
      <c r="E6" s="223"/>
      <c r="F6" s="230" t="s">
        <v>16</v>
      </c>
      <c r="G6" s="231"/>
      <c r="H6" s="232"/>
      <c r="I6" s="227"/>
      <c r="J6" s="218"/>
      <c r="K6" s="202"/>
      <c r="L6" s="203"/>
      <c r="M6" s="203"/>
      <c r="N6" s="203"/>
      <c r="O6" s="203"/>
      <c r="P6" s="203"/>
      <c r="Q6" s="203"/>
    </row>
    <row r="7" spans="1:17" ht="25.5" x14ac:dyDescent="0.2">
      <c r="A7" s="224" t="s">
        <v>153</v>
      </c>
      <c r="B7" s="233"/>
      <c r="C7" s="391" t="s">
        <v>79</v>
      </c>
      <c r="D7" s="392"/>
      <c r="E7" s="393"/>
      <c r="F7" s="234" t="s">
        <v>17</v>
      </c>
      <c r="G7" s="231">
        <v>0</v>
      </c>
      <c r="H7" s="235"/>
      <c r="I7" s="236"/>
      <c r="J7" s="218"/>
      <c r="K7" s="228" t="s">
        <v>79</v>
      </c>
      <c r="L7" s="203"/>
      <c r="M7" s="203"/>
      <c r="N7" s="203"/>
      <c r="O7" s="203"/>
      <c r="P7" s="203"/>
      <c r="Q7" s="203"/>
    </row>
    <row r="8" spans="1:17" x14ac:dyDescent="0.2">
      <c r="A8" s="237" t="s">
        <v>18</v>
      </c>
      <c r="B8" s="215"/>
      <c r="C8" s="382"/>
      <c r="D8" s="382"/>
      <c r="E8" s="394"/>
      <c r="F8" s="238" t="s">
        <v>19</v>
      </c>
      <c r="G8" s="216"/>
      <c r="H8" s="239"/>
      <c r="I8" s="240"/>
      <c r="J8" s="201"/>
      <c r="K8" s="202"/>
      <c r="L8" s="203"/>
      <c r="M8" s="203"/>
      <c r="N8" s="203"/>
      <c r="O8" s="203"/>
      <c r="P8" s="203"/>
      <c r="Q8" s="203"/>
    </row>
    <row r="9" spans="1:17" x14ac:dyDescent="0.2">
      <c r="A9" s="237" t="s">
        <v>20</v>
      </c>
      <c r="B9" s="215"/>
      <c r="C9" s="382">
        <f>C10</f>
        <v>0</v>
      </c>
      <c r="D9" s="382"/>
      <c r="E9" s="394"/>
      <c r="F9" s="241"/>
      <c r="G9" s="242"/>
      <c r="H9" s="243"/>
      <c r="I9" s="201"/>
      <c r="J9" s="201"/>
      <c r="K9" s="202"/>
      <c r="L9" s="203"/>
      <c r="M9" s="203"/>
      <c r="N9" s="203"/>
      <c r="O9" s="203"/>
      <c r="P9" s="203"/>
      <c r="Q9" s="203"/>
    </row>
    <row r="10" spans="1:17" x14ac:dyDescent="0.2">
      <c r="A10" s="237" t="s">
        <v>21</v>
      </c>
      <c r="B10" s="215"/>
      <c r="C10" s="382"/>
      <c r="D10" s="382"/>
      <c r="E10" s="382"/>
      <c r="F10" s="244"/>
      <c r="G10" s="242"/>
      <c r="H10" s="245"/>
      <c r="I10" s="201"/>
      <c r="J10" s="246"/>
      <c r="K10" s="202"/>
      <c r="L10" s="203"/>
      <c r="M10" s="203"/>
      <c r="N10" s="203"/>
      <c r="O10" s="203"/>
      <c r="P10" s="203"/>
      <c r="Q10" s="203"/>
    </row>
    <row r="11" spans="1:17" x14ac:dyDescent="0.2">
      <c r="A11" s="237" t="s">
        <v>22</v>
      </c>
      <c r="B11" s="215"/>
      <c r="C11" s="382"/>
      <c r="D11" s="382"/>
      <c r="E11" s="382"/>
      <c r="F11" s="247" t="s">
        <v>23</v>
      </c>
      <c r="G11" s="248"/>
      <c r="H11" s="243"/>
      <c r="I11" s="201"/>
      <c r="J11" s="201"/>
      <c r="K11" s="202"/>
      <c r="L11" s="203"/>
      <c r="M11" s="203"/>
      <c r="N11" s="203"/>
      <c r="O11" s="203"/>
      <c r="P11" s="203"/>
      <c r="Q11" s="203"/>
    </row>
    <row r="12" spans="1:17" x14ac:dyDescent="0.2">
      <c r="A12" s="249" t="s">
        <v>24</v>
      </c>
      <c r="B12" s="223"/>
      <c r="C12" s="383" t="s">
        <v>121</v>
      </c>
      <c r="D12" s="384"/>
      <c r="E12" s="385"/>
      <c r="F12" s="250" t="s">
        <v>25</v>
      </c>
      <c r="G12" s="251"/>
      <c r="H12" s="243"/>
      <c r="I12" s="201"/>
      <c r="J12" s="201"/>
      <c r="K12" s="202"/>
      <c r="L12" s="203"/>
      <c r="M12" s="203"/>
      <c r="N12" s="203"/>
      <c r="O12" s="203"/>
      <c r="P12" s="203"/>
      <c r="Q12" s="203"/>
    </row>
    <row r="13" spans="1:17" ht="28.5" customHeight="1" thickBot="1" x14ac:dyDescent="0.25">
      <c r="A13" s="252" t="s">
        <v>26</v>
      </c>
      <c r="B13" s="253"/>
      <c r="C13" s="253"/>
      <c r="D13" s="253"/>
      <c r="E13" s="254"/>
      <c r="F13" s="254"/>
      <c r="G13" s="255"/>
      <c r="H13" s="243"/>
      <c r="I13" s="201"/>
      <c r="J13" s="201"/>
      <c r="K13" s="202"/>
      <c r="L13" s="203"/>
      <c r="M13" s="203"/>
      <c r="N13" s="203"/>
      <c r="O13" s="203"/>
      <c r="P13" s="203"/>
      <c r="Q13" s="203"/>
    </row>
    <row r="14" spans="1:17" ht="17.25" customHeight="1" thickBot="1" x14ac:dyDescent="0.25">
      <c r="A14" s="256" t="s">
        <v>27</v>
      </c>
      <c r="B14" s="257"/>
      <c r="C14" s="258"/>
      <c r="D14" s="259" t="str">
        <f>'01 R103429641 Rek'!A14</f>
        <v>Název VRN</v>
      </c>
      <c r="E14" s="260"/>
      <c r="F14" s="260"/>
      <c r="G14" s="261" t="str">
        <f>'01 R103429641 Rek'!I14</f>
        <v>Celkem CZK</v>
      </c>
      <c r="H14" s="200"/>
      <c r="I14" s="201"/>
      <c r="J14" s="201"/>
      <c r="K14" s="202"/>
      <c r="L14" s="203"/>
      <c r="M14" s="203"/>
      <c r="N14" s="203"/>
      <c r="O14" s="203"/>
      <c r="P14" s="203"/>
      <c r="Q14" s="203"/>
    </row>
    <row r="15" spans="1:17" x14ac:dyDescent="0.2">
      <c r="A15" s="262"/>
      <c r="B15" s="263" t="s">
        <v>29</v>
      </c>
      <c r="C15" s="264">
        <f>'01 R103429641 Rek'!E10</f>
        <v>194.4</v>
      </c>
      <c r="D15" s="265"/>
      <c r="E15" s="266"/>
      <c r="F15" s="267"/>
      <c r="G15" s="264"/>
      <c r="H15" s="200"/>
      <c r="I15" s="201"/>
      <c r="J15" s="201"/>
      <c r="K15" s="202"/>
      <c r="L15" s="203"/>
      <c r="M15" s="203"/>
      <c r="N15" s="203"/>
      <c r="O15" s="203"/>
      <c r="P15" s="203"/>
      <c r="Q15" s="203"/>
    </row>
    <row r="16" spans="1:17" x14ac:dyDescent="0.2">
      <c r="A16" s="262" t="s">
        <v>30</v>
      </c>
      <c r="B16" s="263" t="s">
        <v>31</v>
      </c>
      <c r="C16" s="264">
        <f>'01 R103429641 Rek'!F10</f>
        <v>4328.7</v>
      </c>
      <c r="D16" s="268"/>
      <c r="E16" s="269"/>
      <c r="F16" s="270"/>
      <c r="G16" s="264"/>
      <c r="H16" s="200"/>
      <c r="I16" s="201"/>
      <c r="J16" s="201"/>
      <c r="K16" s="202"/>
      <c r="L16" s="203"/>
      <c r="M16" s="203"/>
      <c r="N16" s="203"/>
      <c r="O16" s="203"/>
      <c r="P16" s="203"/>
      <c r="Q16" s="203"/>
    </row>
    <row r="17" spans="1:17" x14ac:dyDescent="0.2">
      <c r="A17" s="262" t="s">
        <v>32</v>
      </c>
      <c r="B17" s="263" t="s">
        <v>33</v>
      </c>
      <c r="C17" s="264">
        <f>'01 R103429641 Rek'!H10</f>
        <v>0</v>
      </c>
      <c r="D17" s="268"/>
      <c r="E17" s="269"/>
      <c r="F17" s="270"/>
      <c r="G17" s="264"/>
      <c r="H17" s="200"/>
      <c r="I17" s="201"/>
      <c r="J17" s="201"/>
      <c r="K17" s="202"/>
      <c r="L17" s="203"/>
      <c r="M17" s="203"/>
      <c r="N17" s="203"/>
      <c r="O17" s="203"/>
      <c r="P17" s="203"/>
      <c r="Q17" s="203"/>
    </row>
    <row r="18" spans="1:17" x14ac:dyDescent="0.2">
      <c r="A18" s="271" t="s">
        <v>34</v>
      </c>
      <c r="B18" s="272" t="s">
        <v>35</v>
      </c>
      <c r="C18" s="264">
        <f>'01 R103429641 Rek'!G10</f>
        <v>0</v>
      </c>
      <c r="D18" s="268"/>
      <c r="E18" s="269"/>
      <c r="F18" s="270"/>
      <c r="G18" s="264"/>
      <c r="H18" s="200"/>
      <c r="I18" s="201"/>
      <c r="J18" s="201"/>
      <c r="K18" s="202"/>
      <c r="L18" s="203"/>
      <c r="M18" s="203"/>
      <c r="N18" s="203"/>
      <c r="O18" s="203"/>
      <c r="P18" s="203"/>
      <c r="Q18" s="203"/>
    </row>
    <row r="19" spans="1:17" x14ac:dyDescent="0.2">
      <c r="A19" s="273" t="s">
        <v>36</v>
      </c>
      <c r="B19" s="263"/>
      <c r="C19" s="264"/>
      <c r="D19" s="274"/>
      <c r="E19" s="269"/>
      <c r="F19" s="270"/>
      <c r="G19" s="264"/>
      <c r="H19" s="200"/>
      <c r="I19" s="201"/>
      <c r="J19" s="201"/>
      <c r="K19" s="202"/>
      <c r="L19" s="203"/>
      <c r="M19" s="203"/>
      <c r="N19" s="203"/>
      <c r="O19" s="203"/>
      <c r="P19" s="203"/>
      <c r="Q19" s="203"/>
    </row>
    <row r="20" spans="1:17" x14ac:dyDescent="0.2">
      <c r="A20" s="273"/>
      <c r="B20" s="263"/>
      <c r="C20" s="264"/>
      <c r="D20" s="268"/>
      <c r="E20" s="269"/>
      <c r="F20" s="270"/>
      <c r="G20" s="264"/>
      <c r="H20" s="200"/>
      <c r="I20" s="201"/>
      <c r="J20" s="201"/>
      <c r="K20" s="202"/>
      <c r="L20" s="203"/>
      <c r="M20" s="203"/>
      <c r="N20" s="203"/>
      <c r="O20" s="203"/>
      <c r="P20" s="203"/>
      <c r="Q20" s="203"/>
    </row>
    <row r="21" spans="1:17" x14ac:dyDescent="0.2">
      <c r="A21" s="273" t="s">
        <v>8</v>
      </c>
      <c r="B21" s="263"/>
      <c r="C21" s="264">
        <f>'01 R103429641 Rek'!I10</f>
        <v>1537.5</v>
      </c>
      <c r="D21" s="268"/>
      <c r="E21" s="269"/>
      <c r="F21" s="270"/>
      <c r="G21" s="264"/>
      <c r="H21" s="200"/>
      <c r="I21" s="201"/>
      <c r="J21" s="201"/>
      <c r="K21" s="202"/>
      <c r="L21" s="203"/>
      <c r="M21" s="203"/>
      <c r="N21" s="203"/>
      <c r="O21" s="203"/>
      <c r="P21" s="203"/>
      <c r="Q21" s="203"/>
    </row>
    <row r="22" spans="1:17" x14ac:dyDescent="0.2">
      <c r="A22" s="275" t="s">
        <v>37</v>
      </c>
      <c r="B22" s="241"/>
      <c r="C22" s="264">
        <f>C19+C21</f>
        <v>1537.5</v>
      </c>
      <c r="D22" s="268" t="s">
        <v>38</v>
      </c>
      <c r="E22" s="269"/>
      <c r="F22" s="270"/>
      <c r="G22" s="264"/>
      <c r="H22" s="200"/>
      <c r="I22" s="201"/>
      <c r="J22" s="201"/>
      <c r="K22" s="202"/>
      <c r="L22" s="203"/>
      <c r="M22" s="203"/>
      <c r="N22" s="203"/>
      <c r="O22" s="203"/>
      <c r="P22" s="203"/>
      <c r="Q22" s="203"/>
    </row>
    <row r="23" spans="1:17" ht="13.5" thickBot="1" x14ac:dyDescent="0.25">
      <c r="A23" s="376" t="s">
        <v>39</v>
      </c>
      <c r="B23" s="377"/>
      <c r="C23" s="276">
        <f>C22+G23</f>
        <v>1537.5</v>
      </c>
      <c r="D23" s="277" t="s">
        <v>40</v>
      </c>
      <c r="E23" s="278"/>
      <c r="F23" s="279"/>
      <c r="G23" s="264">
        <f>'01 R103429641 Rek'!I15</f>
        <v>0</v>
      </c>
      <c r="H23" s="200"/>
      <c r="I23" s="201"/>
      <c r="J23" s="201"/>
      <c r="K23" s="202"/>
      <c r="L23" s="203"/>
      <c r="M23" s="203"/>
      <c r="N23" s="203"/>
      <c r="O23" s="203"/>
      <c r="P23" s="203"/>
      <c r="Q23" s="203"/>
    </row>
    <row r="24" spans="1:17" x14ac:dyDescent="0.2">
      <c r="A24" s="280" t="s">
        <v>41</v>
      </c>
      <c r="B24" s="281"/>
      <c r="C24" s="282"/>
      <c r="D24" s="281" t="s">
        <v>42</v>
      </c>
      <c r="E24" s="281"/>
      <c r="F24" s="283" t="s">
        <v>43</v>
      </c>
      <c r="G24" s="284"/>
      <c r="H24" s="200"/>
      <c r="I24" s="201"/>
      <c r="J24" s="201"/>
      <c r="K24" s="202"/>
      <c r="L24" s="203"/>
      <c r="M24" s="203"/>
      <c r="N24" s="203"/>
      <c r="O24" s="203"/>
      <c r="P24" s="203"/>
      <c r="Q24" s="203"/>
    </row>
    <row r="25" spans="1:17" x14ac:dyDescent="0.2">
      <c r="A25" s="275" t="s">
        <v>44</v>
      </c>
      <c r="B25" s="241"/>
      <c r="C25" s="285"/>
      <c r="D25" s="241" t="s">
        <v>44</v>
      </c>
      <c r="E25" s="241"/>
      <c r="F25" s="286" t="s">
        <v>44</v>
      </c>
      <c r="G25" s="287"/>
      <c r="H25" s="200"/>
      <c r="I25" s="201"/>
      <c r="J25" s="201"/>
      <c r="K25" s="202"/>
      <c r="L25" s="203"/>
      <c r="M25" s="203"/>
      <c r="N25" s="203"/>
      <c r="O25" s="203"/>
      <c r="P25" s="203"/>
      <c r="Q25" s="203"/>
    </row>
    <row r="26" spans="1:17" x14ac:dyDescent="0.2">
      <c r="A26" s="275"/>
      <c r="B26" s="241"/>
      <c r="C26" s="285"/>
      <c r="D26" s="241"/>
      <c r="E26" s="241"/>
      <c r="F26" s="286"/>
      <c r="G26" s="287"/>
      <c r="H26" s="200"/>
      <c r="I26" s="201"/>
      <c r="J26" s="201"/>
      <c r="K26" s="202"/>
      <c r="L26" s="203"/>
      <c r="M26" s="203"/>
      <c r="N26" s="203"/>
      <c r="O26" s="203"/>
      <c r="P26" s="203"/>
      <c r="Q26" s="203"/>
    </row>
    <row r="27" spans="1:17" ht="34.5" customHeight="1" x14ac:dyDescent="0.2">
      <c r="A27" s="378" t="s">
        <v>154</v>
      </c>
      <c r="B27" s="379"/>
      <c r="C27" s="380"/>
      <c r="D27" s="381" t="s">
        <v>155</v>
      </c>
      <c r="E27" s="380"/>
      <c r="F27" s="286" t="s">
        <v>155</v>
      </c>
      <c r="G27" s="287"/>
      <c r="H27" s="200"/>
      <c r="I27" s="201"/>
      <c r="J27" s="201"/>
      <c r="K27" s="202"/>
      <c r="L27" s="203"/>
      <c r="M27" s="203"/>
      <c r="N27" s="203"/>
      <c r="O27" s="203"/>
      <c r="P27" s="203"/>
      <c r="Q27" s="203"/>
    </row>
    <row r="28" spans="1:17" ht="48.75" customHeight="1" x14ac:dyDescent="0.2">
      <c r="A28" s="275" t="s">
        <v>45</v>
      </c>
      <c r="B28" s="288"/>
      <c r="C28" s="285"/>
      <c r="D28" s="241" t="s">
        <v>45</v>
      </c>
      <c r="E28" s="241"/>
      <c r="F28" s="286" t="s">
        <v>45</v>
      </c>
      <c r="G28" s="287"/>
      <c r="H28" s="200"/>
      <c r="I28" s="201"/>
      <c r="J28" s="201"/>
      <c r="K28" s="202"/>
      <c r="L28" s="203"/>
      <c r="M28" s="203"/>
      <c r="N28" s="203"/>
      <c r="O28" s="203"/>
      <c r="P28" s="203"/>
      <c r="Q28" s="203"/>
    </row>
    <row r="29" spans="1:17" x14ac:dyDescent="0.2">
      <c r="A29" s="275" t="s">
        <v>46</v>
      </c>
      <c r="B29" s="241"/>
      <c r="C29" s="285"/>
      <c r="D29" s="286" t="s">
        <v>47</v>
      </c>
      <c r="E29" s="285"/>
      <c r="F29" s="289" t="s">
        <v>47</v>
      </c>
      <c r="G29" s="287"/>
      <c r="H29" s="200"/>
      <c r="I29" s="201"/>
      <c r="J29" s="201"/>
      <c r="K29" s="202"/>
      <c r="L29" s="203"/>
      <c r="M29" s="203"/>
      <c r="N29" s="203"/>
      <c r="O29" s="203"/>
      <c r="P29" s="203"/>
      <c r="Q29" s="203"/>
    </row>
    <row r="30" spans="1:17" x14ac:dyDescent="0.2">
      <c r="A30" s="290" t="s">
        <v>2</v>
      </c>
      <c r="B30" s="291"/>
      <c r="C30" s="292">
        <v>10</v>
      </c>
      <c r="D30" s="291" t="s">
        <v>48</v>
      </c>
      <c r="E30" s="293"/>
      <c r="F30" s="371">
        <v>0</v>
      </c>
      <c r="G30" s="372"/>
      <c r="H30" s="200"/>
      <c r="I30" s="201"/>
      <c r="J30" s="201"/>
      <c r="K30" s="202"/>
      <c r="L30" s="203"/>
      <c r="M30" s="203"/>
      <c r="N30" s="203"/>
      <c r="O30" s="203"/>
      <c r="P30" s="203"/>
      <c r="Q30" s="203"/>
    </row>
    <row r="31" spans="1:17" x14ac:dyDescent="0.2">
      <c r="A31" s="290" t="s">
        <v>49</v>
      </c>
      <c r="B31" s="291"/>
      <c r="C31" s="292">
        <f>C30</f>
        <v>10</v>
      </c>
      <c r="D31" s="291" t="s">
        <v>50</v>
      </c>
      <c r="E31" s="293"/>
      <c r="F31" s="371">
        <v>0</v>
      </c>
      <c r="G31" s="372"/>
      <c r="H31" s="294"/>
      <c r="I31" s="294"/>
      <c r="J31" s="295"/>
    </row>
    <row r="32" spans="1:17" x14ac:dyDescent="0.2">
      <c r="A32" s="290" t="s">
        <v>2</v>
      </c>
      <c r="B32" s="291"/>
      <c r="C32" s="292">
        <v>20</v>
      </c>
      <c r="D32" s="291" t="s">
        <v>50</v>
      </c>
      <c r="E32" s="293"/>
      <c r="F32" s="371">
        <v>6060.6</v>
      </c>
      <c r="G32" s="372"/>
      <c r="H32" s="294"/>
      <c r="I32" s="294"/>
      <c r="J32" s="295"/>
    </row>
    <row r="33" spans="1:10" x14ac:dyDescent="0.2">
      <c r="A33" s="290" t="s">
        <v>49</v>
      </c>
      <c r="B33" s="296"/>
      <c r="C33" s="297">
        <f>C32</f>
        <v>20</v>
      </c>
      <c r="D33" s="291" t="s">
        <v>50</v>
      </c>
      <c r="E33" s="270"/>
      <c r="F33" s="371">
        <v>1212.1199999999999</v>
      </c>
      <c r="G33" s="372"/>
      <c r="H33" s="294"/>
      <c r="I33" s="294"/>
      <c r="J33" s="295"/>
    </row>
    <row r="34" spans="1:10" x14ac:dyDescent="0.2">
      <c r="A34" s="290" t="s">
        <v>156</v>
      </c>
      <c r="B34" s="291"/>
      <c r="C34" s="298"/>
      <c r="D34" s="291"/>
      <c r="E34" s="293"/>
      <c r="F34" s="371">
        <v>0</v>
      </c>
      <c r="G34" s="372"/>
      <c r="H34" s="294"/>
      <c r="I34" s="294"/>
      <c r="J34" s="295"/>
    </row>
    <row r="35" spans="1:10" ht="16.5" thickBot="1" x14ac:dyDescent="0.3">
      <c r="A35" s="299" t="s">
        <v>51</v>
      </c>
      <c r="B35" s="300"/>
      <c r="C35" s="300"/>
      <c r="D35" s="300"/>
      <c r="E35" s="301"/>
      <c r="F35" s="373">
        <f>SUM(F30:G34)</f>
        <v>7272.72</v>
      </c>
      <c r="G35" s="374"/>
      <c r="H35" s="302"/>
      <c r="I35" s="302"/>
      <c r="J35" s="303"/>
    </row>
    <row r="36" spans="1:10" x14ac:dyDescent="0.2">
      <c r="A36" s="294"/>
      <c r="B36" s="294"/>
      <c r="C36" s="294"/>
      <c r="D36" s="294"/>
      <c r="E36" s="294"/>
      <c r="F36" s="294"/>
      <c r="G36" s="294"/>
      <c r="H36" s="294"/>
      <c r="I36" s="294"/>
      <c r="J36" s="295"/>
    </row>
    <row r="37" spans="1:10" x14ac:dyDescent="0.2">
      <c r="A37" s="304" t="s">
        <v>157</v>
      </c>
      <c r="B37" s="305"/>
      <c r="C37" s="304"/>
      <c r="D37" s="304"/>
      <c r="E37" s="304"/>
      <c r="F37" s="304"/>
      <c r="G37" s="304"/>
      <c r="H37" s="294" t="s">
        <v>0</v>
      </c>
      <c r="I37" s="294"/>
      <c r="J37" s="295"/>
    </row>
    <row r="38" spans="1:10" x14ac:dyDescent="0.2">
      <c r="A38" s="304"/>
      <c r="B38" s="375" t="s">
        <v>158</v>
      </c>
      <c r="C38" s="375"/>
      <c r="D38" s="375"/>
      <c r="E38" s="375"/>
      <c r="F38" s="375"/>
      <c r="G38" s="375"/>
      <c r="H38" s="294" t="s">
        <v>0</v>
      </c>
      <c r="I38" s="294"/>
      <c r="J38" s="295"/>
    </row>
    <row r="39" spans="1:10" x14ac:dyDescent="0.2">
      <c r="A39" s="306"/>
      <c r="B39" s="375"/>
      <c r="C39" s="375"/>
      <c r="D39" s="375"/>
      <c r="E39" s="375"/>
      <c r="F39" s="375"/>
      <c r="G39" s="375"/>
      <c r="H39" s="294" t="s">
        <v>0</v>
      </c>
      <c r="I39" s="294"/>
      <c r="J39" s="295"/>
    </row>
    <row r="40" spans="1:10" x14ac:dyDescent="0.2">
      <c r="A40" s="306"/>
      <c r="B40" s="375"/>
      <c r="C40" s="375"/>
      <c r="D40" s="375"/>
      <c r="E40" s="375"/>
      <c r="F40" s="375"/>
      <c r="G40" s="375"/>
      <c r="H40" s="294" t="s">
        <v>0</v>
      </c>
      <c r="I40" s="294"/>
      <c r="J40" s="295"/>
    </row>
    <row r="41" spans="1:10" x14ac:dyDescent="0.2">
      <c r="A41" s="306"/>
      <c r="B41" s="375"/>
      <c r="C41" s="375"/>
      <c r="D41" s="375"/>
      <c r="E41" s="375"/>
      <c r="F41" s="375"/>
      <c r="G41" s="375"/>
      <c r="H41" s="294" t="s">
        <v>0</v>
      </c>
      <c r="I41" s="294"/>
      <c r="J41" s="295"/>
    </row>
    <row r="42" spans="1:10" x14ac:dyDescent="0.2">
      <c r="A42" s="306"/>
      <c r="B42" s="375"/>
      <c r="C42" s="375"/>
      <c r="D42" s="375"/>
      <c r="E42" s="375"/>
      <c r="F42" s="375"/>
      <c r="G42" s="375"/>
      <c r="H42" s="294" t="s">
        <v>0</v>
      </c>
      <c r="I42" s="294"/>
      <c r="J42" s="295"/>
    </row>
    <row r="43" spans="1:10" x14ac:dyDescent="0.2">
      <c r="A43" s="306"/>
      <c r="B43" s="375"/>
      <c r="C43" s="375"/>
      <c r="D43" s="375"/>
      <c r="E43" s="375"/>
      <c r="F43" s="375"/>
      <c r="G43" s="375"/>
      <c r="H43" s="294" t="s">
        <v>0</v>
      </c>
      <c r="I43" s="294"/>
      <c r="J43" s="295"/>
    </row>
    <row r="44" spans="1:10" x14ac:dyDescent="0.2">
      <c r="A44" s="306"/>
      <c r="B44" s="375"/>
      <c r="C44" s="375"/>
      <c r="D44" s="375"/>
      <c r="E44" s="375"/>
      <c r="F44" s="375"/>
      <c r="G44" s="375"/>
      <c r="H44" s="294" t="s">
        <v>0</v>
      </c>
      <c r="I44" s="294"/>
      <c r="J44" s="295"/>
    </row>
    <row r="45" spans="1:10" x14ac:dyDescent="0.2">
      <c r="A45" s="306"/>
      <c r="B45" s="375"/>
      <c r="C45" s="375"/>
      <c r="D45" s="375"/>
      <c r="E45" s="375"/>
      <c r="F45" s="375"/>
      <c r="G45" s="375"/>
      <c r="H45" s="294" t="s">
        <v>0</v>
      </c>
      <c r="I45" s="294"/>
      <c r="J45" s="295"/>
    </row>
    <row r="46" spans="1:10" x14ac:dyDescent="0.2">
      <c r="A46" s="306"/>
      <c r="B46" s="375"/>
      <c r="C46" s="375"/>
      <c r="D46" s="375"/>
      <c r="E46" s="375"/>
      <c r="F46" s="375"/>
      <c r="G46" s="375"/>
      <c r="H46" s="294" t="s">
        <v>0</v>
      </c>
      <c r="I46" s="294"/>
      <c r="J46" s="295"/>
    </row>
    <row r="47" spans="1:10" x14ac:dyDescent="0.2">
      <c r="A47" s="294"/>
      <c r="B47" s="370"/>
      <c r="C47" s="370"/>
      <c r="D47" s="370"/>
      <c r="E47" s="370"/>
      <c r="F47" s="370"/>
      <c r="G47" s="370"/>
      <c r="H47" s="294"/>
      <c r="I47" s="294"/>
      <c r="J47" s="295"/>
    </row>
    <row r="48" spans="1:10" x14ac:dyDescent="0.2">
      <c r="A48" s="294"/>
      <c r="B48" s="370"/>
      <c r="C48" s="370"/>
      <c r="D48" s="370"/>
      <c r="E48" s="370"/>
      <c r="F48" s="370"/>
      <c r="G48" s="370"/>
      <c r="H48" s="294"/>
      <c r="I48" s="294"/>
      <c r="J48" s="295"/>
    </row>
    <row r="49" spans="1:10" x14ac:dyDescent="0.2">
      <c r="A49" s="294"/>
      <c r="B49" s="370"/>
      <c r="C49" s="370"/>
      <c r="D49" s="370"/>
      <c r="E49" s="370"/>
      <c r="F49" s="370"/>
      <c r="G49" s="370"/>
      <c r="H49" s="294"/>
      <c r="I49" s="294"/>
      <c r="J49" s="295"/>
    </row>
    <row r="50" spans="1:10" x14ac:dyDescent="0.2">
      <c r="A50" s="294"/>
      <c r="B50" s="370"/>
      <c r="C50" s="370"/>
      <c r="D50" s="370"/>
      <c r="E50" s="370"/>
      <c r="F50" s="370"/>
      <c r="G50" s="370"/>
      <c r="H50" s="294"/>
      <c r="I50" s="294"/>
      <c r="J50" s="295"/>
    </row>
  </sheetData>
  <mergeCells count="22">
    <mergeCell ref="C10:E10"/>
    <mergeCell ref="C11:E11"/>
    <mergeCell ref="C12:E12"/>
    <mergeCell ref="D2:E2"/>
    <mergeCell ref="C5:E5"/>
    <mergeCell ref="C7:E7"/>
    <mergeCell ref="C8:E8"/>
    <mergeCell ref="C9:E9"/>
    <mergeCell ref="A23:B23"/>
    <mergeCell ref="A27:C27"/>
    <mergeCell ref="D27:E27"/>
    <mergeCell ref="B47:G47"/>
    <mergeCell ref="B48:G48"/>
    <mergeCell ref="F30:G30"/>
    <mergeCell ref="B49:G49"/>
    <mergeCell ref="B50:G50"/>
    <mergeCell ref="F31:G31"/>
    <mergeCell ref="F32:G32"/>
    <mergeCell ref="F33:G33"/>
    <mergeCell ref="F34:G34"/>
    <mergeCell ref="F35:G35"/>
    <mergeCell ref="B38:G4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J30" sqref="J30"/>
    </sheetView>
  </sheetViews>
  <sheetFormatPr defaultRowHeight="11.25" x14ac:dyDescent="0.2"/>
  <cols>
    <col min="1" max="1" width="5.85546875" style="311" customWidth="1"/>
    <col min="2" max="2" width="6.140625" style="311" customWidth="1"/>
    <col min="3" max="3" width="11.42578125" style="311" customWidth="1"/>
    <col min="4" max="4" width="15.85546875" style="311" customWidth="1"/>
    <col min="5" max="5" width="11.28515625" style="311" customWidth="1"/>
    <col min="6" max="6" width="10.85546875" style="311" customWidth="1"/>
    <col min="7" max="7" width="11" style="311" customWidth="1"/>
    <col min="8" max="8" width="11.140625" style="311" customWidth="1"/>
    <col min="9" max="9" width="10.7109375" style="311" customWidth="1"/>
    <col min="10" max="11" width="0" style="311" hidden="1" customWidth="1"/>
    <col min="12" max="256" width="9.140625" style="311"/>
    <col min="257" max="257" width="5.85546875" style="311" customWidth="1"/>
    <col min="258" max="258" width="6.140625" style="311" customWidth="1"/>
    <col min="259" max="259" width="11.42578125" style="311" customWidth="1"/>
    <col min="260" max="260" width="15.85546875" style="311" customWidth="1"/>
    <col min="261" max="261" width="11.28515625" style="311" customWidth="1"/>
    <col min="262" max="262" width="10.85546875" style="311" customWidth="1"/>
    <col min="263" max="263" width="11" style="311" customWidth="1"/>
    <col min="264" max="264" width="11.140625" style="311" customWidth="1"/>
    <col min="265" max="265" width="10.7109375" style="311" customWidth="1"/>
    <col min="266" max="267" width="0" style="311" hidden="1" customWidth="1"/>
    <col min="268" max="512" width="9.140625" style="311"/>
    <col min="513" max="513" width="5.85546875" style="311" customWidth="1"/>
    <col min="514" max="514" width="6.140625" style="311" customWidth="1"/>
    <col min="515" max="515" width="11.42578125" style="311" customWidth="1"/>
    <col min="516" max="516" width="15.85546875" style="311" customWidth="1"/>
    <col min="517" max="517" width="11.28515625" style="311" customWidth="1"/>
    <col min="518" max="518" width="10.85546875" style="311" customWidth="1"/>
    <col min="519" max="519" width="11" style="311" customWidth="1"/>
    <col min="520" max="520" width="11.140625" style="311" customWidth="1"/>
    <col min="521" max="521" width="10.7109375" style="311" customWidth="1"/>
    <col min="522" max="523" width="0" style="311" hidden="1" customWidth="1"/>
    <col min="524" max="768" width="9.140625" style="311"/>
    <col min="769" max="769" width="5.85546875" style="311" customWidth="1"/>
    <col min="770" max="770" width="6.140625" style="311" customWidth="1"/>
    <col min="771" max="771" width="11.42578125" style="311" customWidth="1"/>
    <col min="772" max="772" width="15.85546875" style="311" customWidth="1"/>
    <col min="773" max="773" width="11.28515625" style="311" customWidth="1"/>
    <col min="774" max="774" width="10.85546875" style="311" customWidth="1"/>
    <col min="775" max="775" width="11" style="311" customWidth="1"/>
    <col min="776" max="776" width="11.140625" style="311" customWidth="1"/>
    <col min="777" max="777" width="10.7109375" style="311" customWidth="1"/>
    <col min="778" max="779" width="0" style="311" hidden="1" customWidth="1"/>
    <col min="780" max="1024" width="9.140625" style="311"/>
    <col min="1025" max="1025" width="5.85546875" style="311" customWidth="1"/>
    <col min="1026" max="1026" width="6.140625" style="311" customWidth="1"/>
    <col min="1027" max="1027" width="11.42578125" style="311" customWidth="1"/>
    <col min="1028" max="1028" width="15.85546875" style="311" customWidth="1"/>
    <col min="1029" max="1029" width="11.28515625" style="311" customWidth="1"/>
    <col min="1030" max="1030" width="10.85546875" style="311" customWidth="1"/>
    <col min="1031" max="1031" width="11" style="311" customWidth="1"/>
    <col min="1032" max="1032" width="11.140625" style="311" customWidth="1"/>
    <col min="1033" max="1033" width="10.7109375" style="311" customWidth="1"/>
    <col min="1034" max="1035" width="0" style="311" hidden="1" customWidth="1"/>
    <col min="1036" max="1280" width="9.140625" style="311"/>
    <col min="1281" max="1281" width="5.85546875" style="311" customWidth="1"/>
    <col min="1282" max="1282" width="6.140625" style="311" customWidth="1"/>
    <col min="1283" max="1283" width="11.42578125" style="311" customWidth="1"/>
    <col min="1284" max="1284" width="15.85546875" style="311" customWidth="1"/>
    <col min="1285" max="1285" width="11.28515625" style="311" customWidth="1"/>
    <col min="1286" max="1286" width="10.85546875" style="311" customWidth="1"/>
    <col min="1287" max="1287" width="11" style="311" customWidth="1"/>
    <col min="1288" max="1288" width="11.140625" style="311" customWidth="1"/>
    <col min="1289" max="1289" width="10.7109375" style="311" customWidth="1"/>
    <col min="1290" max="1291" width="0" style="311" hidden="1" customWidth="1"/>
    <col min="1292" max="1536" width="9.140625" style="311"/>
    <col min="1537" max="1537" width="5.85546875" style="311" customWidth="1"/>
    <col min="1538" max="1538" width="6.140625" style="311" customWidth="1"/>
    <col min="1539" max="1539" width="11.42578125" style="311" customWidth="1"/>
    <col min="1540" max="1540" width="15.85546875" style="311" customWidth="1"/>
    <col min="1541" max="1541" width="11.28515625" style="311" customWidth="1"/>
    <col min="1542" max="1542" width="10.85546875" style="311" customWidth="1"/>
    <col min="1543" max="1543" width="11" style="311" customWidth="1"/>
    <col min="1544" max="1544" width="11.140625" style="311" customWidth="1"/>
    <col min="1545" max="1545" width="10.7109375" style="311" customWidth="1"/>
    <col min="1546" max="1547" width="0" style="311" hidden="1" customWidth="1"/>
    <col min="1548" max="1792" width="9.140625" style="311"/>
    <col min="1793" max="1793" width="5.85546875" style="311" customWidth="1"/>
    <col min="1794" max="1794" width="6.140625" style="311" customWidth="1"/>
    <col min="1795" max="1795" width="11.42578125" style="311" customWidth="1"/>
    <col min="1796" max="1796" width="15.85546875" style="311" customWidth="1"/>
    <col min="1797" max="1797" width="11.28515625" style="311" customWidth="1"/>
    <col min="1798" max="1798" width="10.85546875" style="311" customWidth="1"/>
    <col min="1799" max="1799" width="11" style="311" customWidth="1"/>
    <col min="1800" max="1800" width="11.140625" style="311" customWidth="1"/>
    <col min="1801" max="1801" width="10.7109375" style="311" customWidth="1"/>
    <col min="1802" max="1803" width="0" style="311" hidden="1" customWidth="1"/>
    <col min="1804" max="2048" width="9.140625" style="311"/>
    <col min="2049" max="2049" width="5.85546875" style="311" customWidth="1"/>
    <col min="2050" max="2050" width="6.140625" style="311" customWidth="1"/>
    <col min="2051" max="2051" width="11.42578125" style="311" customWidth="1"/>
    <col min="2052" max="2052" width="15.85546875" style="311" customWidth="1"/>
    <col min="2053" max="2053" width="11.28515625" style="311" customWidth="1"/>
    <col min="2054" max="2054" width="10.85546875" style="311" customWidth="1"/>
    <col min="2055" max="2055" width="11" style="311" customWidth="1"/>
    <col min="2056" max="2056" width="11.140625" style="311" customWidth="1"/>
    <col min="2057" max="2057" width="10.7109375" style="311" customWidth="1"/>
    <col min="2058" max="2059" width="0" style="311" hidden="1" customWidth="1"/>
    <col min="2060" max="2304" width="9.140625" style="311"/>
    <col min="2305" max="2305" width="5.85546875" style="311" customWidth="1"/>
    <col min="2306" max="2306" width="6.140625" style="311" customWidth="1"/>
    <col min="2307" max="2307" width="11.42578125" style="311" customWidth="1"/>
    <col min="2308" max="2308" width="15.85546875" style="311" customWidth="1"/>
    <col min="2309" max="2309" width="11.28515625" style="311" customWidth="1"/>
    <col min="2310" max="2310" width="10.85546875" style="311" customWidth="1"/>
    <col min="2311" max="2311" width="11" style="311" customWidth="1"/>
    <col min="2312" max="2312" width="11.140625" style="311" customWidth="1"/>
    <col min="2313" max="2313" width="10.7109375" style="311" customWidth="1"/>
    <col min="2314" max="2315" width="0" style="311" hidden="1" customWidth="1"/>
    <col min="2316" max="2560" width="9.140625" style="311"/>
    <col min="2561" max="2561" width="5.85546875" style="311" customWidth="1"/>
    <col min="2562" max="2562" width="6.140625" style="311" customWidth="1"/>
    <col min="2563" max="2563" width="11.42578125" style="311" customWidth="1"/>
    <col min="2564" max="2564" width="15.85546875" style="311" customWidth="1"/>
    <col min="2565" max="2565" width="11.28515625" style="311" customWidth="1"/>
    <col min="2566" max="2566" width="10.85546875" style="311" customWidth="1"/>
    <col min="2567" max="2567" width="11" style="311" customWidth="1"/>
    <col min="2568" max="2568" width="11.140625" style="311" customWidth="1"/>
    <col min="2569" max="2569" width="10.7109375" style="311" customWidth="1"/>
    <col min="2570" max="2571" width="0" style="311" hidden="1" customWidth="1"/>
    <col min="2572" max="2816" width="9.140625" style="311"/>
    <col min="2817" max="2817" width="5.85546875" style="311" customWidth="1"/>
    <col min="2818" max="2818" width="6.140625" style="311" customWidth="1"/>
    <col min="2819" max="2819" width="11.42578125" style="311" customWidth="1"/>
    <col min="2820" max="2820" width="15.85546875" style="311" customWidth="1"/>
    <col min="2821" max="2821" width="11.28515625" style="311" customWidth="1"/>
    <col min="2822" max="2822" width="10.85546875" style="311" customWidth="1"/>
    <col min="2823" max="2823" width="11" style="311" customWidth="1"/>
    <col min="2824" max="2824" width="11.140625" style="311" customWidth="1"/>
    <col min="2825" max="2825" width="10.7109375" style="311" customWidth="1"/>
    <col min="2826" max="2827" width="0" style="311" hidden="1" customWidth="1"/>
    <col min="2828" max="3072" width="9.140625" style="311"/>
    <col min="3073" max="3073" width="5.85546875" style="311" customWidth="1"/>
    <col min="3074" max="3074" width="6.140625" style="311" customWidth="1"/>
    <col min="3075" max="3075" width="11.42578125" style="311" customWidth="1"/>
    <col min="3076" max="3076" width="15.85546875" style="311" customWidth="1"/>
    <col min="3077" max="3077" width="11.28515625" style="311" customWidth="1"/>
    <col min="3078" max="3078" width="10.85546875" style="311" customWidth="1"/>
    <col min="3079" max="3079" width="11" style="311" customWidth="1"/>
    <col min="3080" max="3080" width="11.140625" style="311" customWidth="1"/>
    <col min="3081" max="3081" width="10.7109375" style="311" customWidth="1"/>
    <col min="3082" max="3083" width="0" style="311" hidden="1" customWidth="1"/>
    <col min="3084" max="3328" width="9.140625" style="311"/>
    <col min="3329" max="3329" width="5.85546875" style="311" customWidth="1"/>
    <col min="3330" max="3330" width="6.140625" style="311" customWidth="1"/>
    <col min="3331" max="3331" width="11.42578125" style="311" customWidth="1"/>
    <col min="3332" max="3332" width="15.85546875" style="311" customWidth="1"/>
    <col min="3333" max="3333" width="11.28515625" style="311" customWidth="1"/>
    <col min="3334" max="3334" width="10.85546875" style="311" customWidth="1"/>
    <col min="3335" max="3335" width="11" style="311" customWidth="1"/>
    <col min="3336" max="3336" width="11.140625" style="311" customWidth="1"/>
    <col min="3337" max="3337" width="10.7109375" style="311" customWidth="1"/>
    <col min="3338" max="3339" width="0" style="311" hidden="1" customWidth="1"/>
    <col min="3340" max="3584" width="9.140625" style="311"/>
    <col min="3585" max="3585" width="5.85546875" style="311" customWidth="1"/>
    <col min="3586" max="3586" width="6.140625" style="311" customWidth="1"/>
    <col min="3587" max="3587" width="11.42578125" style="311" customWidth="1"/>
    <col min="3588" max="3588" width="15.85546875" style="311" customWidth="1"/>
    <col min="3589" max="3589" width="11.28515625" style="311" customWidth="1"/>
    <col min="3590" max="3590" width="10.85546875" style="311" customWidth="1"/>
    <col min="3591" max="3591" width="11" style="311" customWidth="1"/>
    <col min="3592" max="3592" width="11.140625" style="311" customWidth="1"/>
    <col min="3593" max="3593" width="10.7109375" style="311" customWidth="1"/>
    <col min="3594" max="3595" width="0" style="311" hidden="1" customWidth="1"/>
    <col min="3596" max="3840" width="9.140625" style="311"/>
    <col min="3841" max="3841" width="5.85546875" style="311" customWidth="1"/>
    <col min="3842" max="3842" width="6.140625" style="311" customWidth="1"/>
    <col min="3843" max="3843" width="11.42578125" style="311" customWidth="1"/>
    <col min="3844" max="3844" width="15.85546875" style="311" customWidth="1"/>
    <col min="3845" max="3845" width="11.28515625" style="311" customWidth="1"/>
    <col min="3846" max="3846" width="10.85546875" style="311" customWidth="1"/>
    <col min="3847" max="3847" width="11" style="311" customWidth="1"/>
    <col min="3848" max="3848" width="11.140625" style="311" customWidth="1"/>
    <col min="3849" max="3849" width="10.7109375" style="311" customWidth="1"/>
    <col min="3850" max="3851" width="0" style="311" hidden="1" customWidth="1"/>
    <col min="3852" max="4096" width="9.140625" style="311"/>
    <col min="4097" max="4097" width="5.85546875" style="311" customWidth="1"/>
    <col min="4098" max="4098" width="6.140625" style="311" customWidth="1"/>
    <col min="4099" max="4099" width="11.42578125" style="311" customWidth="1"/>
    <col min="4100" max="4100" width="15.85546875" style="311" customWidth="1"/>
    <col min="4101" max="4101" width="11.28515625" style="311" customWidth="1"/>
    <col min="4102" max="4102" width="10.85546875" style="311" customWidth="1"/>
    <col min="4103" max="4103" width="11" style="311" customWidth="1"/>
    <col min="4104" max="4104" width="11.140625" style="311" customWidth="1"/>
    <col min="4105" max="4105" width="10.7109375" style="311" customWidth="1"/>
    <col min="4106" max="4107" width="0" style="311" hidden="1" customWidth="1"/>
    <col min="4108" max="4352" width="9.140625" style="311"/>
    <col min="4353" max="4353" width="5.85546875" style="311" customWidth="1"/>
    <col min="4354" max="4354" width="6.140625" style="311" customWidth="1"/>
    <col min="4355" max="4355" width="11.42578125" style="311" customWidth="1"/>
    <col min="4356" max="4356" width="15.85546875" style="311" customWidth="1"/>
    <col min="4357" max="4357" width="11.28515625" style="311" customWidth="1"/>
    <col min="4358" max="4358" width="10.85546875" style="311" customWidth="1"/>
    <col min="4359" max="4359" width="11" style="311" customWidth="1"/>
    <col min="4360" max="4360" width="11.140625" style="311" customWidth="1"/>
    <col min="4361" max="4361" width="10.7109375" style="311" customWidth="1"/>
    <col min="4362" max="4363" width="0" style="311" hidden="1" customWidth="1"/>
    <col min="4364" max="4608" width="9.140625" style="311"/>
    <col min="4609" max="4609" width="5.85546875" style="311" customWidth="1"/>
    <col min="4610" max="4610" width="6.140625" style="311" customWidth="1"/>
    <col min="4611" max="4611" width="11.42578125" style="311" customWidth="1"/>
    <col min="4612" max="4612" width="15.85546875" style="311" customWidth="1"/>
    <col min="4613" max="4613" width="11.28515625" style="311" customWidth="1"/>
    <col min="4614" max="4614" width="10.85546875" style="311" customWidth="1"/>
    <col min="4615" max="4615" width="11" style="311" customWidth="1"/>
    <col min="4616" max="4616" width="11.140625" style="311" customWidth="1"/>
    <col min="4617" max="4617" width="10.7109375" style="311" customWidth="1"/>
    <col min="4618" max="4619" width="0" style="311" hidden="1" customWidth="1"/>
    <col min="4620" max="4864" width="9.140625" style="311"/>
    <col min="4865" max="4865" width="5.85546875" style="311" customWidth="1"/>
    <col min="4866" max="4866" width="6.140625" style="311" customWidth="1"/>
    <col min="4867" max="4867" width="11.42578125" style="311" customWidth="1"/>
    <col min="4868" max="4868" width="15.85546875" style="311" customWidth="1"/>
    <col min="4869" max="4869" width="11.28515625" style="311" customWidth="1"/>
    <col min="4870" max="4870" width="10.85546875" style="311" customWidth="1"/>
    <col min="4871" max="4871" width="11" style="311" customWidth="1"/>
    <col min="4872" max="4872" width="11.140625" style="311" customWidth="1"/>
    <col min="4873" max="4873" width="10.7109375" style="311" customWidth="1"/>
    <col min="4874" max="4875" width="0" style="311" hidden="1" customWidth="1"/>
    <col min="4876" max="5120" width="9.140625" style="311"/>
    <col min="5121" max="5121" width="5.85546875" style="311" customWidth="1"/>
    <col min="5122" max="5122" width="6.140625" style="311" customWidth="1"/>
    <col min="5123" max="5123" width="11.42578125" style="311" customWidth="1"/>
    <col min="5124" max="5124" width="15.85546875" style="311" customWidth="1"/>
    <col min="5125" max="5125" width="11.28515625" style="311" customWidth="1"/>
    <col min="5126" max="5126" width="10.85546875" style="311" customWidth="1"/>
    <col min="5127" max="5127" width="11" style="311" customWidth="1"/>
    <col min="5128" max="5128" width="11.140625" style="311" customWidth="1"/>
    <col min="5129" max="5129" width="10.7109375" style="311" customWidth="1"/>
    <col min="5130" max="5131" width="0" style="311" hidden="1" customWidth="1"/>
    <col min="5132" max="5376" width="9.140625" style="311"/>
    <col min="5377" max="5377" width="5.85546875" style="311" customWidth="1"/>
    <col min="5378" max="5378" width="6.140625" style="311" customWidth="1"/>
    <col min="5379" max="5379" width="11.42578125" style="311" customWidth="1"/>
    <col min="5380" max="5380" width="15.85546875" style="311" customWidth="1"/>
    <col min="5381" max="5381" width="11.28515625" style="311" customWidth="1"/>
    <col min="5382" max="5382" width="10.85546875" style="311" customWidth="1"/>
    <col min="5383" max="5383" width="11" style="311" customWidth="1"/>
    <col min="5384" max="5384" width="11.140625" style="311" customWidth="1"/>
    <col min="5385" max="5385" width="10.7109375" style="311" customWidth="1"/>
    <col min="5386" max="5387" width="0" style="311" hidden="1" customWidth="1"/>
    <col min="5388" max="5632" width="9.140625" style="311"/>
    <col min="5633" max="5633" width="5.85546875" style="311" customWidth="1"/>
    <col min="5634" max="5634" width="6.140625" style="311" customWidth="1"/>
    <col min="5635" max="5635" width="11.42578125" style="311" customWidth="1"/>
    <col min="5636" max="5636" width="15.85546875" style="311" customWidth="1"/>
    <col min="5637" max="5637" width="11.28515625" style="311" customWidth="1"/>
    <col min="5638" max="5638" width="10.85546875" style="311" customWidth="1"/>
    <col min="5639" max="5639" width="11" style="311" customWidth="1"/>
    <col min="5640" max="5640" width="11.140625" style="311" customWidth="1"/>
    <col min="5641" max="5641" width="10.7109375" style="311" customWidth="1"/>
    <col min="5642" max="5643" width="0" style="311" hidden="1" customWidth="1"/>
    <col min="5644" max="5888" width="9.140625" style="311"/>
    <col min="5889" max="5889" width="5.85546875" style="311" customWidth="1"/>
    <col min="5890" max="5890" width="6.140625" style="311" customWidth="1"/>
    <col min="5891" max="5891" width="11.42578125" style="311" customWidth="1"/>
    <col min="5892" max="5892" width="15.85546875" style="311" customWidth="1"/>
    <col min="5893" max="5893" width="11.28515625" style="311" customWidth="1"/>
    <col min="5894" max="5894" width="10.85546875" style="311" customWidth="1"/>
    <col min="5895" max="5895" width="11" style="311" customWidth="1"/>
    <col min="5896" max="5896" width="11.140625" style="311" customWidth="1"/>
    <col min="5897" max="5897" width="10.7109375" style="311" customWidth="1"/>
    <col min="5898" max="5899" width="0" style="311" hidden="1" customWidth="1"/>
    <col min="5900" max="6144" width="9.140625" style="311"/>
    <col min="6145" max="6145" width="5.85546875" style="311" customWidth="1"/>
    <col min="6146" max="6146" width="6.140625" style="311" customWidth="1"/>
    <col min="6147" max="6147" width="11.42578125" style="311" customWidth="1"/>
    <col min="6148" max="6148" width="15.85546875" style="311" customWidth="1"/>
    <col min="6149" max="6149" width="11.28515625" style="311" customWidth="1"/>
    <col min="6150" max="6150" width="10.85546875" style="311" customWidth="1"/>
    <col min="6151" max="6151" width="11" style="311" customWidth="1"/>
    <col min="6152" max="6152" width="11.140625" style="311" customWidth="1"/>
    <col min="6153" max="6153" width="10.7109375" style="311" customWidth="1"/>
    <col min="6154" max="6155" width="0" style="311" hidden="1" customWidth="1"/>
    <col min="6156" max="6400" width="9.140625" style="311"/>
    <col min="6401" max="6401" width="5.85546875" style="311" customWidth="1"/>
    <col min="6402" max="6402" width="6.140625" style="311" customWidth="1"/>
    <col min="6403" max="6403" width="11.42578125" style="311" customWidth="1"/>
    <col min="6404" max="6404" width="15.85546875" style="311" customWidth="1"/>
    <col min="6405" max="6405" width="11.28515625" style="311" customWidth="1"/>
    <col min="6406" max="6406" width="10.85546875" style="311" customWidth="1"/>
    <col min="6407" max="6407" width="11" style="311" customWidth="1"/>
    <col min="6408" max="6408" width="11.140625" style="311" customWidth="1"/>
    <col min="6409" max="6409" width="10.7109375" style="311" customWidth="1"/>
    <col min="6410" max="6411" width="0" style="311" hidden="1" customWidth="1"/>
    <col min="6412" max="6656" width="9.140625" style="311"/>
    <col min="6657" max="6657" width="5.85546875" style="311" customWidth="1"/>
    <col min="6658" max="6658" width="6.140625" style="311" customWidth="1"/>
    <col min="6659" max="6659" width="11.42578125" style="311" customWidth="1"/>
    <col min="6660" max="6660" width="15.85546875" style="311" customWidth="1"/>
    <col min="6661" max="6661" width="11.28515625" style="311" customWidth="1"/>
    <col min="6662" max="6662" width="10.85546875" style="311" customWidth="1"/>
    <col min="6663" max="6663" width="11" style="311" customWidth="1"/>
    <col min="6664" max="6664" width="11.140625" style="311" customWidth="1"/>
    <col min="6665" max="6665" width="10.7109375" style="311" customWidth="1"/>
    <col min="6666" max="6667" width="0" style="311" hidden="1" customWidth="1"/>
    <col min="6668" max="6912" width="9.140625" style="311"/>
    <col min="6913" max="6913" width="5.85546875" style="311" customWidth="1"/>
    <col min="6914" max="6914" width="6.140625" style="311" customWidth="1"/>
    <col min="6915" max="6915" width="11.42578125" style="311" customWidth="1"/>
    <col min="6916" max="6916" width="15.85546875" style="311" customWidth="1"/>
    <col min="6917" max="6917" width="11.28515625" style="311" customWidth="1"/>
    <col min="6918" max="6918" width="10.85546875" style="311" customWidth="1"/>
    <col min="6919" max="6919" width="11" style="311" customWidth="1"/>
    <col min="6920" max="6920" width="11.140625" style="311" customWidth="1"/>
    <col min="6921" max="6921" width="10.7109375" style="311" customWidth="1"/>
    <col min="6922" max="6923" width="0" style="311" hidden="1" customWidth="1"/>
    <col min="6924" max="7168" width="9.140625" style="311"/>
    <col min="7169" max="7169" width="5.85546875" style="311" customWidth="1"/>
    <col min="7170" max="7170" width="6.140625" style="311" customWidth="1"/>
    <col min="7171" max="7171" width="11.42578125" style="311" customWidth="1"/>
    <col min="7172" max="7172" width="15.85546875" style="311" customWidth="1"/>
    <col min="7173" max="7173" width="11.28515625" style="311" customWidth="1"/>
    <col min="7174" max="7174" width="10.85546875" style="311" customWidth="1"/>
    <col min="7175" max="7175" width="11" style="311" customWidth="1"/>
    <col min="7176" max="7176" width="11.140625" style="311" customWidth="1"/>
    <col min="7177" max="7177" width="10.7109375" style="311" customWidth="1"/>
    <col min="7178" max="7179" width="0" style="311" hidden="1" customWidth="1"/>
    <col min="7180" max="7424" width="9.140625" style="311"/>
    <col min="7425" max="7425" width="5.85546875" style="311" customWidth="1"/>
    <col min="7426" max="7426" width="6.140625" style="311" customWidth="1"/>
    <col min="7427" max="7427" width="11.42578125" style="311" customWidth="1"/>
    <col min="7428" max="7428" width="15.85546875" style="311" customWidth="1"/>
    <col min="7429" max="7429" width="11.28515625" style="311" customWidth="1"/>
    <col min="7430" max="7430" width="10.85546875" style="311" customWidth="1"/>
    <col min="7431" max="7431" width="11" style="311" customWidth="1"/>
    <col min="7432" max="7432" width="11.140625" style="311" customWidth="1"/>
    <col min="7433" max="7433" width="10.7109375" style="311" customWidth="1"/>
    <col min="7434" max="7435" width="0" style="311" hidden="1" customWidth="1"/>
    <col min="7436" max="7680" width="9.140625" style="311"/>
    <col min="7681" max="7681" width="5.85546875" style="311" customWidth="1"/>
    <col min="7682" max="7682" width="6.140625" style="311" customWidth="1"/>
    <col min="7683" max="7683" width="11.42578125" style="311" customWidth="1"/>
    <col min="7684" max="7684" width="15.85546875" style="311" customWidth="1"/>
    <col min="7685" max="7685" width="11.28515625" style="311" customWidth="1"/>
    <col min="7686" max="7686" width="10.85546875" style="311" customWidth="1"/>
    <col min="7687" max="7687" width="11" style="311" customWidth="1"/>
    <col min="7688" max="7688" width="11.140625" style="311" customWidth="1"/>
    <col min="7689" max="7689" width="10.7109375" style="311" customWidth="1"/>
    <col min="7690" max="7691" width="0" style="311" hidden="1" customWidth="1"/>
    <col min="7692" max="7936" width="9.140625" style="311"/>
    <col min="7937" max="7937" width="5.85546875" style="311" customWidth="1"/>
    <col min="7938" max="7938" width="6.140625" style="311" customWidth="1"/>
    <col min="7939" max="7939" width="11.42578125" style="311" customWidth="1"/>
    <col min="7940" max="7940" width="15.85546875" style="311" customWidth="1"/>
    <col min="7941" max="7941" width="11.28515625" style="311" customWidth="1"/>
    <col min="7942" max="7942" width="10.85546875" style="311" customWidth="1"/>
    <col min="7943" max="7943" width="11" style="311" customWidth="1"/>
    <col min="7944" max="7944" width="11.140625" style="311" customWidth="1"/>
    <col min="7945" max="7945" width="10.7109375" style="311" customWidth="1"/>
    <col min="7946" max="7947" width="0" style="311" hidden="1" customWidth="1"/>
    <col min="7948" max="8192" width="9.140625" style="311"/>
    <col min="8193" max="8193" width="5.85546875" style="311" customWidth="1"/>
    <col min="8194" max="8194" width="6.140625" style="311" customWidth="1"/>
    <col min="8195" max="8195" width="11.42578125" style="311" customWidth="1"/>
    <col min="8196" max="8196" width="15.85546875" style="311" customWidth="1"/>
    <col min="8197" max="8197" width="11.28515625" style="311" customWidth="1"/>
    <col min="8198" max="8198" width="10.85546875" style="311" customWidth="1"/>
    <col min="8199" max="8199" width="11" style="311" customWidth="1"/>
    <col min="8200" max="8200" width="11.140625" style="311" customWidth="1"/>
    <col min="8201" max="8201" width="10.7109375" style="311" customWidth="1"/>
    <col min="8202" max="8203" width="0" style="311" hidden="1" customWidth="1"/>
    <col min="8204" max="8448" width="9.140625" style="311"/>
    <col min="8449" max="8449" width="5.85546875" style="311" customWidth="1"/>
    <col min="8450" max="8450" width="6.140625" style="311" customWidth="1"/>
    <col min="8451" max="8451" width="11.42578125" style="311" customWidth="1"/>
    <col min="8452" max="8452" width="15.85546875" style="311" customWidth="1"/>
    <col min="8453" max="8453" width="11.28515625" style="311" customWidth="1"/>
    <col min="8454" max="8454" width="10.85546875" style="311" customWidth="1"/>
    <col min="8455" max="8455" width="11" style="311" customWidth="1"/>
    <col min="8456" max="8456" width="11.140625" style="311" customWidth="1"/>
    <col min="8457" max="8457" width="10.7109375" style="311" customWidth="1"/>
    <col min="8458" max="8459" width="0" style="311" hidden="1" customWidth="1"/>
    <col min="8460" max="8704" width="9.140625" style="311"/>
    <col min="8705" max="8705" width="5.85546875" style="311" customWidth="1"/>
    <col min="8706" max="8706" width="6.140625" style="311" customWidth="1"/>
    <col min="8707" max="8707" width="11.42578125" style="311" customWidth="1"/>
    <col min="8708" max="8708" width="15.85546875" style="311" customWidth="1"/>
    <col min="8709" max="8709" width="11.28515625" style="311" customWidth="1"/>
    <col min="8710" max="8710" width="10.85546875" style="311" customWidth="1"/>
    <col min="8711" max="8711" width="11" style="311" customWidth="1"/>
    <col min="8712" max="8712" width="11.140625" style="311" customWidth="1"/>
    <col min="8713" max="8713" width="10.7109375" style="311" customWidth="1"/>
    <col min="8714" max="8715" width="0" style="311" hidden="1" customWidth="1"/>
    <col min="8716" max="8960" width="9.140625" style="311"/>
    <col min="8961" max="8961" width="5.85546875" style="311" customWidth="1"/>
    <col min="8962" max="8962" width="6.140625" style="311" customWidth="1"/>
    <col min="8963" max="8963" width="11.42578125" style="311" customWidth="1"/>
    <col min="8964" max="8964" width="15.85546875" style="311" customWidth="1"/>
    <col min="8965" max="8965" width="11.28515625" style="311" customWidth="1"/>
    <col min="8966" max="8966" width="10.85546875" style="311" customWidth="1"/>
    <col min="8967" max="8967" width="11" style="311" customWidth="1"/>
    <col min="8968" max="8968" width="11.140625" style="311" customWidth="1"/>
    <col min="8969" max="8969" width="10.7109375" style="311" customWidth="1"/>
    <col min="8970" max="8971" width="0" style="311" hidden="1" customWidth="1"/>
    <col min="8972" max="9216" width="9.140625" style="311"/>
    <col min="9217" max="9217" width="5.85546875" style="311" customWidth="1"/>
    <col min="9218" max="9218" width="6.140625" style="311" customWidth="1"/>
    <col min="9219" max="9219" width="11.42578125" style="311" customWidth="1"/>
    <col min="9220" max="9220" width="15.85546875" style="311" customWidth="1"/>
    <col min="9221" max="9221" width="11.28515625" style="311" customWidth="1"/>
    <col min="9222" max="9222" width="10.85546875" style="311" customWidth="1"/>
    <col min="9223" max="9223" width="11" style="311" customWidth="1"/>
    <col min="9224" max="9224" width="11.140625" style="311" customWidth="1"/>
    <col min="9225" max="9225" width="10.7109375" style="311" customWidth="1"/>
    <col min="9226" max="9227" width="0" style="311" hidden="1" customWidth="1"/>
    <col min="9228" max="9472" width="9.140625" style="311"/>
    <col min="9473" max="9473" width="5.85546875" style="311" customWidth="1"/>
    <col min="9474" max="9474" width="6.140625" style="311" customWidth="1"/>
    <col min="9475" max="9475" width="11.42578125" style="311" customWidth="1"/>
    <col min="9476" max="9476" width="15.85546875" style="311" customWidth="1"/>
    <col min="9477" max="9477" width="11.28515625" style="311" customWidth="1"/>
    <col min="9478" max="9478" width="10.85546875" style="311" customWidth="1"/>
    <col min="9479" max="9479" width="11" style="311" customWidth="1"/>
    <col min="9480" max="9480" width="11.140625" style="311" customWidth="1"/>
    <col min="9481" max="9481" width="10.7109375" style="311" customWidth="1"/>
    <col min="9482" max="9483" width="0" style="311" hidden="1" customWidth="1"/>
    <col min="9484" max="9728" width="9.140625" style="311"/>
    <col min="9729" max="9729" width="5.85546875" style="311" customWidth="1"/>
    <col min="9730" max="9730" width="6.140625" style="311" customWidth="1"/>
    <col min="9731" max="9731" width="11.42578125" style="311" customWidth="1"/>
    <col min="9732" max="9732" width="15.85546875" style="311" customWidth="1"/>
    <col min="9733" max="9733" width="11.28515625" style="311" customWidth="1"/>
    <col min="9734" max="9734" width="10.85546875" style="311" customWidth="1"/>
    <col min="9735" max="9735" width="11" style="311" customWidth="1"/>
    <col min="9736" max="9736" width="11.140625" style="311" customWidth="1"/>
    <col min="9737" max="9737" width="10.7109375" style="311" customWidth="1"/>
    <col min="9738" max="9739" width="0" style="311" hidden="1" customWidth="1"/>
    <col min="9740" max="9984" width="9.140625" style="311"/>
    <col min="9985" max="9985" width="5.85546875" style="311" customWidth="1"/>
    <col min="9986" max="9986" width="6.140625" style="311" customWidth="1"/>
    <col min="9987" max="9987" width="11.42578125" style="311" customWidth="1"/>
    <col min="9988" max="9988" width="15.85546875" style="311" customWidth="1"/>
    <col min="9989" max="9989" width="11.28515625" style="311" customWidth="1"/>
    <col min="9990" max="9990" width="10.85546875" style="311" customWidth="1"/>
    <col min="9991" max="9991" width="11" style="311" customWidth="1"/>
    <col min="9992" max="9992" width="11.140625" style="311" customWidth="1"/>
    <col min="9993" max="9993" width="10.7109375" style="311" customWidth="1"/>
    <col min="9994" max="9995" width="0" style="311" hidden="1" customWidth="1"/>
    <col min="9996" max="10240" width="9.140625" style="311"/>
    <col min="10241" max="10241" width="5.85546875" style="311" customWidth="1"/>
    <col min="10242" max="10242" width="6.140625" style="311" customWidth="1"/>
    <col min="10243" max="10243" width="11.42578125" style="311" customWidth="1"/>
    <col min="10244" max="10244" width="15.85546875" style="311" customWidth="1"/>
    <col min="10245" max="10245" width="11.28515625" style="311" customWidth="1"/>
    <col min="10246" max="10246" width="10.85546875" style="311" customWidth="1"/>
    <col min="10247" max="10247" width="11" style="311" customWidth="1"/>
    <col min="10248" max="10248" width="11.140625" style="311" customWidth="1"/>
    <col min="10249" max="10249" width="10.7109375" style="311" customWidth="1"/>
    <col min="10250" max="10251" width="0" style="311" hidden="1" customWidth="1"/>
    <col min="10252" max="10496" width="9.140625" style="311"/>
    <col min="10497" max="10497" width="5.85546875" style="311" customWidth="1"/>
    <col min="10498" max="10498" width="6.140625" style="311" customWidth="1"/>
    <col min="10499" max="10499" width="11.42578125" style="311" customWidth="1"/>
    <col min="10500" max="10500" width="15.85546875" style="311" customWidth="1"/>
    <col min="10501" max="10501" width="11.28515625" style="311" customWidth="1"/>
    <col min="10502" max="10502" width="10.85546875" style="311" customWidth="1"/>
    <col min="10503" max="10503" width="11" style="311" customWidth="1"/>
    <col min="10504" max="10504" width="11.140625" style="311" customWidth="1"/>
    <col min="10505" max="10505" width="10.7109375" style="311" customWidth="1"/>
    <col min="10506" max="10507" width="0" style="311" hidden="1" customWidth="1"/>
    <col min="10508" max="10752" width="9.140625" style="311"/>
    <col min="10753" max="10753" width="5.85546875" style="311" customWidth="1"/>
    <col min="10754" max="10754" width="6.140625" style="311" customWidth="1"/>
    <col min="10755" max="10755" width="11.42578125" style="311" customWidth="1"/>
    <col min="10756" max="10756" width="15.85546875" style="311" customWidth="1"/>
    <col min="10757" max="10757" width="11.28515625" style="311" customWidth="1"/>
    <col min="10758" max="10758" width="10.85546875" style="311" customWidth="1"/>
    <col min="10759" max="10759" width="11" style="311" customWidth="1"/>
    <col min="10760" max="10760" width="11.140625" style="311" customWidth="1"/>
    <col min="10761" max="10761" width="10.7109375" style="311" customWidth="1"/>
    <col min="10762" max="10763" width="0" style="311" hidden="1" customWidth="1"/>
    <col min="10764" max="11008" width="9.140625" style="311"/>
    <col min="11009" max="11009" width="5.85546875" style="311" customWidth="1"/>
    <col min="11010" max="11010" width="6.140625" style="311" customWidth="1"/>
    <col min="11011" max="11011" width="11.42578125" style="311" customWidth="1"/>
    <col min="11012" max="11012" width="15.85546875" style="311" customWidth="1"/>
    <col min="11013" max="11013" width="11.28515625" style="311" customWidth="1"/>
    <col min="11014" max="11014" width="10.85546875" style="311" customWidth="1"/>
    <col min="11015" max="11015" width="11" style="311" customWidth="1"/>
    <col min="11016" max="11016" width="11.140625" style="311" customWidth="1"/>
    <col min="11017" max="11017" width="10.7109375" style="311" customWidth="1"/>
    <col min="11018" max="11019" width="0" style="311" hidden="1" customWidth="1"/>
    <col min="11020" max="11264" width="9.140625" style="311"/>
    <col min="11265" max="11265" width="5.85546875" style="311" customWidth="1"/>
    <col min="11266" max="11266" width="6.140625" style="311" customWidth="1"/>
    <col min="11267" max="11267" width="11.42578125" style="311" customWidth="1"/>
    <col min="11268" max="11268" width="15.85546875" style="311" customWidth="1"/>
    <col min="11269" max="11269" width="11.28515625" style="311" customWidth="1"/>
    <col min="11270" max="11270" width="10.85546875" style="311" customWidth="1"/>
    <col min="11271" max="11271" width="11" style="311" customWidth="1"/>
    <col min="11272" max="11272" width="11.140625" style="311" customWidth="1"/>
    <col min="11273" max="11273" width="10.7109375" style="311" customWidth="1"/>
    <col min="11274" max="11275" width="0" style="311" hidden="1" customWidth="1"/>
    <col min="11276" max="11520" width="9.140625" style="311"/>
    <col min="11521" max="11521" width="5.85546875" style="311" customWidth="1"/>
    <col min="11522" max="11522" width="6.140625" style="311" customWidth="1"/>
    <col min="11523" max="11523" width="11.42578125" style="311" customWidth="1"/>
    <col min="11524" max="11524" width="15.85546875" style="311" customWidth="1"/>
    <col min="11525" max="11525" width="11.28515625" style="311" customWidth="1"/>
    <col min="11526" max="11526" width="10.85546875" style="311" customWidth="1"/>
    <col min="11527" max="11527" width="11" style="311" customWidth="1"/>
    <col min="11528" max="11528" width="11.140625" style="311" customWidth="1"/>
    <col min="11529" max="11529" width="10.7109375" style="311" customWidth="1"/>
    <col min="11530" max="11531" width="0" style="311" hidden="1" customWidth="1"/>
    <col min="11532" max="11776" width="9.140625" style="311"/>
    <col min="11777" max="11777" width="5.85546875" style="311" customWidth="1"/>
    <col min="11778" max="11778" width="6.140625" style="311" customWidth="1"/>
    <col min="11779" max="11779" width="11.42578125" style="311" customWidth="1"/>
    <col min="11780" max="11780" width="15.85546875" style="311" customWidth="1"/>
    <col min="11781" max="11781" width="11.28515625" style="311" customWidth="1"/>
    <col min="11782" max="11782" width="10.85546875" style="311" customWidth="1"/>
    <col min="11783" max="11783" width="11" style="311" customWidth="1"/>
    <col min="11784" max="11784" width="11.140625" style="311" customWidth="1"/>
    <col min="11785" max="11785" width="10.7109375" style="311" customWidth="1"/>
    <col min="11786" max="11787" width="0" style="311" hidden="1" customWidth="1"/>
    <col min="11788" max="12032" width="9.140625" style="311"/>
    <col min="12033" max="12033" width="5.85546875" style="311" customWidth="1"/>
    <col min="12034" max="12034" width="6.140625" style="311" customWidth="1"/>
    <col min="12035" max="12035" width="11.42578125" style="311" customWidth="1"/>
    <col min="12036" max="12036" width="15.85546875" style="311" customWidth="1"/>
    <col min="12037" max="12037" width="11.28515625" style="311" customWidth="1"/>
    <col min="12038" max="12038" width="10.85546875" style="311" customWidth="1"/>
    <col min="12039" max="12039" width="11" style="311" customWidth="1"/>
    <col min="12040" max="12040" width="11.140625" style="311" customWidth="1"/>
    <col min="12041" max="12041" width="10.7109375" style="311" customWidth="1"/>
    <col min="12042" max="12043" width="0" style="311" hidden="1" customWidth="1"/>
    <col min="12044" max="12288" width="9.140625" style="311"/>
    <col min="12289" max="12289" width="5.85546875" style="311" customWidth="1"/>
    <col min="12290" max="12290" width="6.140625" style="311" customWidth="1"/>
    <col min="12291" max="12291" width="11.42578125" style="311" customWidth="1"/>
    <col min="12292" max="12292" width="15.85546875" style="311" customWidth="1"/>
    <col min="12293" max="12293" width="11.28515625" style="311" customWidth="1"/>
    <col min="12294" max="12294" width="10.85546875" style="311" customWidth="1"/>
    <col min="12295" max="12295" width="11" style="311" customWidth="1"/>
    <col min="12296" max="12296" width="11.140625" style="311" customWidth="1"/>
    <col min="12297" max="12297" width="10.7109375" style="311" customWidth="1"/>
    <col min="12298" max="12299" width="0" style="311" hidden="1" customWidth="1"/>
    <col min="12300" max="12544" width="9.140625" style="311"/>
    <col min="12545" max="12545" width="5.85546875" style="311" customWidth="1"/>
    <col min="12546" max="12546" width="6.140625" style="311" customWidth="1"/>
    <col min="12547" max="12547" width="11.42578125" style="311" customWidth="1"/>
    <col min="12548" max="12548" width="15.85546875" style="311" customWidth="1"/>
    <col min="12549" max="12549" width="11.28515625" style="311" customWidth="1"/>
    <col min="12550" max="12550" width="10.85546875" style="311" customWidth="1"/>
    <col min="12551" max="12551" width="11" style="311" customWidth="1"/>
    <col min="12552" max="12552" width="11.140625" style="311" customWidth="1"/>
    <col min="12553" max="12553" width="10.7109375" style="311" customWidth="1"/>
    <col min="12554" max="12555" width="0" style="311" hidden="1" customWidth="1"/>
    <col min="12556" max="12800" width="9.140625" style="311"/>
    <col min="12801" max="12801" width="5.85546875" style="311" customWidth="1"/>
    <col min="12802" max="12802" width="6.140625" style="311" customWidth="1"/>
    <col min="12803" max="12803" width="11.42578125" style="311" customWidth="1"/>
    <col min="12804" max="12804" width="15.85546875" style="311" customWidth="1"/>
    <col min="12805" max="12805" width="11.28515625" style="311" customWidth="1"/>
    <col min="12806" max="12806" width="10.85546875" style="311" customWidth="1"/>
    <col min="12807" max="12807" width="11" style="311" customWidth="1"/>
    <col min="12808" max="12808" width="11.140625" style="311" customWidth="1"/>
    <col min="12809" max="12809" width="10.7109375" style="311" customWidth="1"/>
    <col min="12810" max="12811" width="0" style="311" hidden="1" customWidth="1"/>
    <col min="12812" max="13056" width="9.140625" style="311"/>
    <col min="13057" max="13057" width="5.85546875" style="311" customWidth="1"/>
    <col min="13058" max="13058" width="6.140625" style="311" customWidth="1"/>
    <col min="13059" max="13059" width="11.42578125" style="311" customWidth="1"/>
    <col min="13060" max="13060" width="15.85546875" style="311" customWidth="1"/>
    <col min="13061" max="13061" width="11.28515625" style="311" customWidth="1"/>
    <col min="13062" max="13062" width="10.85546875" style="311" customWidth="1"/>
    <col min="13063" max="13063" width="11" style="311" customWidth="1"/>
    <col min="13064" max="13064" width="11.140625" style="311" customWidth="1"/>
    <col min="13065" max="13065" width="10.7109375" style="311" customWidth="1"/>
    <col min="13066" max="13067" width="0" style="311" hidden="1" customWidth="1"/>
    <col min="13068" max="13312" width="9.140625" style="311"/>
    <col min="13313" max="13313" width="5.85546875" style="311" customWidth="1"/>
    <col min="13314" max="13314" width="6.140625" style="311" customWidth="1"/>
    <col min="13315" max="13315" width="11.42578125" style="311" customWidth="1"/>
    <col min="13316" max="13316" width="15.85546875" style="311" customWidth="1"/>
    <col min="13317" max="13317" width="11.28515625" style="311" customWidth="1"/>
    <col min="13318" max="13318" width="10.85546875" style="311" customWidth="1"/>
    <col min="13319" max="13319" width="11" style="311" customWidth="1"/>
    <col min="13320" max="13320" width="11.140625" style="311" customWidth="1"/>
    <col min="13321" max="13321" width="10.7109375" style="311" customWidth="1"/>
    <col min="13322" max="13323" width="0" style="311" hidden="1" customWidth="1"/>
    <col min="13324" max="13568" width="9.140625" style="311"/>
    <col min="13569" max="13569" width="5.85546875" style="311" customWidth="1"/>
    <col min="13570" max="13570" width="6.140625" style="311" customWidth="1"/>
    <col min="13571" max="13571" width="11.42578125" style="311" customWidth="1"/>
    <col min="13572" max="13572" width="15.85546875" style="311" customWidth="1"/>
    <col min="13573" max="13573" width="11.28515625" style="311" customWidth="1"/>
    <col min="13574" max="13574" width="10.85546875" style="311" customWidth="1"/>
    <col min="13575" max="13575" width="11" style="311" customWidth="1"/>
    <col min="13576" max="13576" width="11.140625" style="311" customWidth="1"/>
    <col min="13577" max="13577" width="10.7109375" style="311" customWidth="1"/>
    <col min="13578" max="13579" width="0" style="311" hidden="1" customWidth="1"/>
    <col min="13580" max="13824" width="9.140625" style="311"/>
    <col min="13825" max="13825" width="5.85546875" style="311" customWidth="1"/>
    <col min="13826" max="13826" width="6.140625" style="311" customWidth="1"/>
    <col min="13827" max="13827" width="11.42578125" style="311" customWidth="1"/>
    <col min="13828" max="13828" width="15.85546875" style="311" customWidth="1"/>
    <col min="13829" max="13829" width="11.28515625" style="311" customWidth="1"/>
    <col min="13830" max="13830" width="10.85546875" style="311" customWidth="1"/>
    <col min="13831" max="13831" width="11" style="311" customWidth="1"/>
    <col min="13832" max="13832" width="11.140625" style="311" customWidth="1"/>
    <col min="13833" max="13833" width="10.7109375" style="311" customWidth="1"/>
    <col min="13834" max="13835" width="0" style="311" hidden="1" customWidth="1"/>
    <col min="13836" max="14080" width="9.140625" style="311"/>
    <col min="14081" max="14081" width="5.85546875" style="311" customWidth="1"/>
    <col min="14082" max="14082" width="6.140625" style="311" customWidth="1"/>
    <col min="14083" max="14083" width="11.42578125" style="311" customWidth="1"/>
    <col min="14084" max="14084" width="15.85546875" style="311" customWidth="1"/>
    <col min="14085" max="14085" width="11.28515625" style="311" customWidth="1"/>
    <col min="14086" max="14086" width="10.85546875" style="311" customWidth="1"/>
    <col min="14087" max="14087" width="11" style="311" customWidth="1"/>
    <col min="14088" max="14088" width="11.140625" style="311" customWidth="1"/>
    <col min="14089" max="14089" width="10.7109375" style="311" customWidth="1"/>
    <col min="14090" max="14091" width="0" style="311" hidden="1" customWidth="1"/>
    <col min="14092" max="14336" width="9.140625" style="311"/>
    <col min="14337" max="14337" width="5.85546875" style="311" customWidth="1"/>
    <col min="14338" max="14338" width="6.140625" style="311" customWidth="1"/>
    <col min="14339" max="14339" width="11.42578125" style="311" customWidth="1"/>
    <col min="14340" max="14340" width="15.85546875" style="311" customWidth="1"/>
    <col min="14341" max="14341" width="11.28515625" style="311" customWidth="1"/>
    <col min="14342" max="14342" width="10.85546875" style="311" customWidth="1"/>
    <col min="14343" max="14343" width="11" style="311" customWidth="1"/>
    <col min="14344" max="14344" width="11.140625" style="311" customWidth="1"/>
    <col min="14345" max="14345" width="10.7109375" style="311" customWidth="1"/>
    <col min="14346" max="14347" width="0" style="311" hidden="1" customWidth="1"/>
    <col min="14348" max="14592" width="9.140625" style="311"/>
    <col min="14593" max="14593" width="5.85546875" style="311" customWidth="1"/>
    <col min="14594" max="14594" width="6.140625" style="311" customWidth="1"/>
    <col min="14595" max="14595" width="11.42578125" style="311" customWidth="1"/>
    <col min="14596" max="14596" width="15.85546875" style="311" customWidth="1"/>
    <col min="14597" max="14597" width="11.28515625" style="311" customWidth="1"/>
    <col min="14598" max="14598" width="10.85546875" style="311" customWidth="1"/>
    <col min="14599" max="14599" width="11" style="311" customWidth="1"/>
    <col min="14600" max="14600" width="11.140625" style="311" customWidth="1"/>
    <col min="14601" max="14601" width="10.7109375" style="311" customWidth="1"/>
    <col min="14602" max="14603" width="0" style="311" hidden="1" customWidth="1"/>
    <col min="14604" max="14848" width="9.140625" style="311"/>
    <col min="14849" max="14849" width="5.85546875" style="311" customWidth="1"/>
    <col min="14850" max="14850" width="6.140625" style="311" customWidth="1"/>
    <col min="14851" max="14851" width="11.42578125" style="311" customWidth="1"/>
    <col min="14852" max="14852" width="15.85546875" style="311" customWidth="1"/>
    <col min="14853" max="14853" width="11.28515625" style="311" customWidth="1"/>
    <col min="14854" max="14854" width="10.85546875" style="311" customWidth="1"/>
    <col min="14855" max="14855" width="11" style="311" customWidth="1"/>
    <col min="14856" max="14856" width="11.140625" style="311" customWidth="1"/>
    <col min="14857" max="14857" width="10.7109375" style="311" customWidth="1"/>
    <col min="14858" max="14859" width="0" style="311" hidden="1" customWidth="1"/>
    <col min="14860" max="15104" width="9.140625" style="311"/>
    <col min="15105" max="15105" width="5.85546875" style="311" customWidth="1"/>
    <col min="15106" max="15106" width="6.140625" style="311" customWidth="1"/>
    <col min="15107" max="15107" width="11.42578125" style="311" customWidth="1"/>
    <col min="15108" max="15108" width="15.85546875" style="311" customWidth="1"/>
    <col min="15109" max="15109" width="11.28515625" style="311" customWidth="1"/>
    <col min="15110" max="15110" width="10.85546875" style="311" customWidth="1"/>
    <col min="15111" max="15111" width="11" style="311" customWidth="1"/>
    <col min="15112" max="15112" width="11.140625" style="311" customWidth="1"/>
    <col min="15113" max="15113" width="10.7109375" style="311" customWidth="1"/>
    <col min="15114" max="15115" width="0" style="311" hidden="1" customWidth="1"/>
    <col min="15116" max="15360" width="9.140625" style="311"/>
    <col min="15361" max="15361" width="5.85546875" style="311" customWidth="1"/>
    <col min="15362" max="15362" width="6.140625" style="311" customWidth="1"/>
    <col min="15363" max="15363" width="11.42578125" style="311" customWidth="1"/>
    <col min="15364" max="15364" width="15.85546875" style="311" customWidth="1"/>
    <col min="15365" max="15365" width="11.28515625" style="311" customWidth="1"/>
    <col min="15366" max="15366" width="10.85546875" style="311" customWidth="1"/>
    <col min="15367" max="15367" width="11" style="311" customWidth="1"/>
    <col min="15368" max="15368" width="11.140625" style="311" customWidth="1"/>
    <col min="15369" max="15369" width="10.7109375" style="311" customWidth="1"/>
    <col min="15370" max="15371" width="0" style="311" hidden="1" customWidth="1"/>
    <col min="15372" max="15616" width="9.140625" style="311"/>
    <col min="15617" max="15617" width="5.85546875" style="311" customWidth="1"/>
    <col min="15618" max="15618" width="6.140625" style="311" customWidth="1"/>
    <col min="15619" max="15619" width="11.42578125" style="311" customWidth="1"/>
    <col min="15620" max="15620" width="15.85546875" style="311" customWidth="1"/>
    <col min="15621" max="15621" width="11.28515625" style="311" customWidth="1"/>
    <col min="15622" max="15622" width="10.85546875" style="311" customWidth="1"/>
    <col min="15623" max="15623" width="11" style="311" customWidth="1"/>
    <col min="15624" max="15624" width="11.140625" style="311" customWidth="1"/>
    <col min="15625" max="15625" width="10.7109375" style="311" customWidth="1"/>
    <col min="15626" max="15627" width="0" style="311" hidden="1" customWidth="1"/>
    <col min="15628" max="15872" width="9.140625" style="311"/>
    <col min="15873" max="15873" width="5.85546875" style="311" customWidth="1"/>
    <col min="15874" max="15874" width="6.140625" style="311" customWidth="1"/>
    <col min="15875" max="15875" width="11.42578125" style="311" customWidth="1"/>
    <col min="15876" max="15876" width="15.85546875" style="311" customWidth="1"/>
    <col min="15877" max="15877" width="11.28515625" style="311" customWidth="1"/>
    <col min="15878" max="15878" width="10.85546875" style="311" customWidth="1"/>
    <col min="15879" max="15879" width="11" style="311" customWidth="1"/>
    <col min="15880" max="15880" width="11.140625" style="311" customWidth="1"/>
    <col min="15881" max="15881" width="10.7109375" style="311" customWidth="1"/>
    <col min="15882" max="15883" width="0" style="311" hidden="1" customWidth="1"/>
    <col min="15884" max="16128" width="9.140625" style="311"/>
    <col min="16129" max="16129" width="5.85546875" style="311" customWidth="1"/>
    <col min="16130" max="16130" width="6.140625" style="311" customWidth="1"/>
    <col min="16131" max="16131" width="11.42578125" style="311" customWidth="1"/>
    <col min="16132" max="16132" width="15.85546875" style="311" customWidth="1"/>
    <col min="16133" max="16133" width="11.28515625" style="311" customWidth="1"/>
    <col min="16134" max="16134" width="10.85546875" style="311" customWidth="1"/>
    <col min="16135" max="16135" width="11" style="311" customWidth="1"/>
    <col min="16136" max="16136" width="11.140625" style="311" customWidth="1"/>
    <col min="16137" max="16137" width="10.7109375" style="311" customWidth="1"/>
    <col min="16138" max="16139" width="0" style="311" hidden="1" customWidth="1"/>
    <col min="16140" max="16384" width="9.140625" style="311"/>
  </cols>
  <sheetData>
    <row r="1" spans="1:10" x14ac:dyDescent="0.2">
      <c r="A1" s="307" t="s">
        <v>1</v>
      </c>
      <c r="B1" s="308"/>
      <c r="C1" s="309" t="s">
        <v>159</v>
      </c>
      <c r="D1" s="308"/>
      <c r="E1" s="308"/>
      <c r="F1" s="308"/>
      <c r="G1" s="309" t="s">
        <v>53</v>
      </c>
      <c r="H1" s="308" t="s">
        <v>142</v>
      </c>
      <c r="I1" s="310"/>
    </row>
    <row r="2" spans="1:10" ht="12" thickBot="1" x14ac:dyDescent="0.25">
      <c r="A2" s="312" t="s">
        <v>54</v>
      </c>
      <c r="B2" s="313"/>
      <c r="C2" s="314" t="s">
        <v>160</v>
      </c>
      <c r="D2" s="313"/>
      <c r="E2" s="313"/>
      <c r="F2" s="313"/>
      <c r="G2" s="314" t="s">
        <v>143</v>
      </c>
      <c r="H2" s="313"/>
      <c r="I2" s="315"/>
    </row>
    <row r="4" spans="1:10" ht="18" x14ac:dyDescent="0.25">
      <c r="A4" s="395" t="s">
        <v>55</v>
      </c>
      <c r="B4" s="395"/>
      <c r="C4" s="395"/>
      <c r="D4" s="395"/>
      <c r="E4" s="395"/>
      <c r="F4" s="395"/>
      <c r="G4" s="395"/>
      <c r="H4" s="395"/>
      <c r="I4" s="395"/>
    </row>
    <row r="5" spans="1:10" ht="12" thickBot="1" x14ac:dyDescent="0.25"/>
    <row r="6" spans="1:10" x14ac:dyDescent="0.2">
      <c r="A6" s="316" t="s">
        <v>56</v>
      </c>
      <c r="B6" s="317"/>
      <c r="C6" s="318"/>
      <c r="D6" s="319"/>
      <c r="E6" s="320" t="s">
        <v>4</v>
      </c>
      <c r="F6" s="320" t="s">
        <v>5</v>
      </c>
      <c r="G6" s="320" t="s">
        <v>6</v>
      </c>
      <c r="H6" s="320" t="s">
        <v>7</v>
      </c>
      <c r="I6" s="321" t="s">
        <v>8</v>
      </c>
    </row>
    <row r="7" spans="1:10" x14ac:dyDescent="0.2">
      <c r="A7" s="322" t="s">
        <v>161</v>
      </c>
      <c r="B7" s="323" t="s">
        <v>162</v>
      </c>
      <c r="C7" s="324"/>
      <c r="D7" s="325"/>
      <c r="E7" s="326">
        <v>194.4</v>
      </c>
      <c r="F7" s="326">
        <v>0</v>
      </c>
      <c r="G7" s="326">
        <v>0</v>
      </c>
      <c r="H7" s="326">
        <v>0</v>
      </c>
      <c r="I7" s="327">
        <v>0</v>
      </c>
    </row>
    <row r="8" spans="1:10" x14ac:dyDescent="0.2">
      <c r="A8" s="322" t="s">
        <v>163</v>
      </c>
      <c r="B8" s="323" t="s">
        <v>164</v>
      </c>
      <c r="C8" s="324"/>
      <c r="D8" s="325"/>
      <c r="E8" s="326">
        <v>0</v>
      </c>
      <c r="F8" s="326">
        <v>4328.7</v>
      </c>
      <c r="G8" s="326">
        <v>0</v>
      </c>
      <c r="H8" s="326">
        <v>0</v>
      </c>
      <c r="I8" s="327">
        <v>0</v>
      </c>
    </row>
    <row r="9" spans="1:10" x14ac:dyDescent="0.2">
      <c r="A9" s="322" t="s">
        <v>165</v>
      </c>
      <c r="B9" s="323" t="s">
        <v>166</v>
      </c>
      <c r="C9" s="324"/>
      <c r="D9" s="325"/>
      <c r="E9" s="326">
        <v>0</v>
      </c>
      <c r="F9" s="326">
        <v>0</v>
      </c>
      <c r="G9" s="326">
        <v>0</v>
      </c>
      <c r="H9" s="326">
        <v>0</v>
      </c>
      <c r="I9" s="327">
        <v>1537.5</v>
      </c>
    </row>
    <row r="10" spans="1:10" ht="12" thickBot="1" x14ac:dyDescent="0.25">
      <c r="A10" s="328"/>
      <c r="B10" s="329" t="s">
        <v>57</v>
      </c>
      <c r="C10" s="330"/>
      <c r="D10" s="331"/>
      <c r="E10" s="332">
        <f>SUM(E7:E9)</f>
        <v>194.4</v>
      </c>
      <c r="F10" s="332">
        <f>SUM(F7:F9)</f>
        <v>4328.7</v>
      </c>
      <c r="G10" s="332">
        <f>SUM(G7:G9)</f>
        <v>0</v>
      </c>
      <c r="H10" s="332">
        <f>SUM(H7:H9)</f>
        <v>0</v>
      </c>
      <c r="I10" s="333">
        <f>SUM(I7:I9)</f>
        <v>1537.5</v>
      </c>
    </row>
    <row r="11" spans="1:10" x14ac:dyDescent="0.2">
      <c r="A11" s="334"/>
    </row>
    <row r="12" spans="1:10" ht="18" x14ac:dyDescent="0.25">
      <c r="A12" s="395" t="s">
        <v>58</v>
      </c>
      <c r="B12" s="395"/>
      <c r="C12" s="395"/>
      <c r="D12" s="395"/>
      <c r="E12" s="395"/>
      <c r="F12" s="395"/>
      <c r="G12" s="395"/>
      <c r="H12" s="395"/>
      <c r="I12" s="395"/>
    </row>
    <row r="13" spans="1:10" ht="12" thickBot="1" x14ac:dyDescent="0.25"/>
    <row r="14" spans="1:10" x14ac:dyDescent="0.2">
      <c r="A14" s="316" t="s">
        <v>59</v>
      </c>
      <c r="B14" s="318"/>
      <c r="C14" s="318"/>
      <c r="D14" s="319"/>
      <c r="E14" s="335" t="s">
        <v>167</v>
      </c>
      <c r="F14" s="335" t="s">
        <v>3</v>
      </c>
      <c r="G14" s="335" t="s">
        <v>61</v>
      </c>
      <c r="H14" s="317"/>
      <c r="I14" s="336" t="s">
        <v>168</v>
      </c>
      <c r="J14" s="337"/>
    </row>
    <row r="15" spans="1:10" ht="12" thickBot="1" x14ac:dyDescent="0.25">
      <c r="A15" s="338"/>
      <c r="B15" s="339" t="s">
        <v>62</v>
      </c>
      <c r="C15" s="339"/>
      <c r="D15" s="340"/>
      <c r="E15" s="341"/>
      <c r="F15" s="341"/>
      <c r="G15" s="341"/>
      <c r="H15" s="342"/>
      <c r="I15" s="343"/>
      <c r="J15" s="337"/>
    </row>
  </sheetData>
  <mergeCells count="2">
    <mergeCell ref="A4:I4"/>
    <mergeCell ref="A12:I12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J30" sqref="J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266" max="266" width="27.42578125" customWidth="1"/>
    <col min="267" max="267" width="40.140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522" max="522" width="27.42578125" customWidth="1"/>
    <col min="523" max="523" width="40.140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778" max="778" width="27.42578125" customWidth="1"/>
    <col min="779" max="779" width="40.140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034" max="1034" width="27.42578125" customWidth="1"/>
    <col min="1035" max="1035" width="40.140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290" max="1290" width="27.42578125" customWidth="1"/>
    <col min="1291" max="1291" width="40.140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546" max="1546" width="27.42578125" customWidth="1"/>
    <col min="1547" max="1547" width="40.140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1802" max="1802" width="27.42578125" customWidth="1"/>
    <col min="1803" max="1803" width="40.140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058" max="2058" width="27.42578125" customWidth="1"/>
    <col min="2059" max="2059" width="40.140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314" max="2314" width="27.42578125" customWidth="1"/>
    <col min="2315" max="2315" width="40.140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570" max="2570" width="27.42578125" customWidth="1"/>
    <col min="2571" max="2571" width="40.140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2826" max="2826" width="27.42578125" customWidth="1"/>
    <col min="2827" max="2827" width="40.140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082" max="3082" width="27.42578125" customWidth="1"/>
    <col min="3083" max="3083" width="40.140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338" max="3338" width="27.42578125" customWidth="1"/>
    <col min="3339" max="3339" width="40.140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594" max="3594" width="27.42578125" customWidth="1"/>
    <col min="3595" max="3595" width="40.140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3850" max="3850" width="27.42578125" customWidth="1"/>
    <col min="3851" max="3851" width="40.140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106" max="4106" width="27.42578125" customWidth="1"/>
    <col min="4107" max="4107" width="40.140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362" max="4362" width="27.42578125" customWidth="1"/>
    <col min="4363" max="4363" width="40.140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618" max="4618" width="27.42578125" customWidth="1"/>
    <col min="4619" max="4619" width="40.140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4874" max="4874" width="27.42578125" customWidth="1"/>
    <col min="4875" max="4875" width="40.140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130" max="5130" width="27.42578125" customWidth="1"/>
    <col min="5131" max="5131" width="40.140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386" max="5386" width="27.42578125" customWidth="1"/>
    <col min="5387" max="5387" width="40.140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642" max="5642" width="27.42578125" customWidth="1"/>
    <col min="5643" max="5643" width="40.140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5898" max="5898" width="27.42578125" customWidth="1"/>
    <col min="5899" max="5899" width="40.140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154" max="6154" width="27.42578125" customWidth="1"/>
    <col min="6155" max="6155" width="40.140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410" max="6410" width="27.42578125" customWidth="1"/>
    <col min="6411" max="6411" width="40.140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666" max="6666" width="27.42578125" customWidth="1"/>
    <col min="6667" max="6667" width="40.140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6922" max="6922" width="27.42578125" customWidth="1"/>
    <col min="6923" max="6923" width="40.140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178" max="7178" width="27.42578125" customWidth="1"/>
    <col min="7179" max="7179" width="40.140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434" max="7434" width="27.42578125" customWidth="1"/>
    <col min="7435" max="7435" width="40.140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690" max="7690" width="27.42578125" customWidth="1"/>
    <col min="7691" max="7691" width="40.140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7946" max="7946" width="27.42578125" customWidth="1"/>
    <col min="7947" max="7947" width="40.140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202" max="8202" width="27.42578125" customWidth="1"/>
    <col min="8203" max="8203" width="40.140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458" max="8458" width="27.42578125" customWidth="1"/>
    <col min="8459" max="8459" width="40.140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714" max="8714" width="27.42578125" customWidth="1"/>
    <col min="8715" max="8715" width="40.140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8970" max="8970" width="27.42578125" customWidth="1"/>
    <col min="8971" max="8971" width="40.140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226" max="9226" width="27.42578125" customWidth="1"/>
    <col min="9227" max="9227" width="40.140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482" max="9482" width="27.42578125" customWidth="1"/>
    <col min="9483" max="9483" width="40.140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738" max="9738" width="27.42578125" customWidth="1"/>
    <col min="9739" max="9739" width="40.140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9994" max="9994" width="27.42578125" customWidth="1"/>
    <col min="9995" max="9995" width="40.140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250" max="10250" width="27.42578125" customWidth="1"/>
    <col min="10251" max="10251" width="40.140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506" max="10506" width="27.42578125" customWidth="1"/>
    <col min="10507" max="10507" width="40.140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0762" max="10762" width="27.42578125" customWidth="1"/>
    <col min="10763" max="10763" width="40.140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018" max="11018" width="27.42578125" customWidth="1"/>
    <col min="11019" max="11019" width="40.140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274" max="11274" width="27.42578125" customWidth="1"/>
    <col min="11275" max="11275" width="40.140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530" max="11530" width="27.42578125" customWidth="1"/>
    <col min="11531" max="11531" width="40.140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1786" max="11786" width="27.42578125" customWidth="1"/>
    <col min="11787" max="11787" width="40.140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042" max="12042" width="27.42578125" customWidth="1"/>
    <col min="12043" max="12043" width="40.140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298" max="12298" width="27.42578125" customWidth="1"/>
    <col min="12299" max="12299" width="40.140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554" max="12554" width="27.42578125" customWidth="1"/>
    <col min="12555" max="12555" width="40.140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2810" max="12810" width="27.42578125" customWidth="1"/>
    <col min="12811" max="12811" width="40.140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066" max="13066" width="27.42578125" customWidth="1"/>
    <col min="13067" max="13067" width="40.140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322" max="13322" width="27.42578125" customWidth="1"/>
    <col min="13323" max="13323" width="40.140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578" max="13578" width="27.42578125" customWidth="1"/>
    <col min="13579" max="13579" width="40.140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3834" max="13834" width="27.42578125" customWidth="1"/>
    <col min="13835" max="13835" width="40.140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090" max="14090" width="27.42578125" customWidth="1"/>
    <col min="14091" max="14091" width="40.140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346" max="14346" width="27.42578125" customWidth="1"/>
    <col min="14347" max="14347" width="40.140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602" max="14602" width="27.42578125" customWidth="1"/>
    <col min="14603" max="14603" width="40.140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4858" max="14858" width="27.42578125" customWidth="1"/>
    <col min="14859" max="14859" width="40.140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114" max="15114" width="27.42578125" customWidth="1"/>
    <col min="15115" max="15115" width="40.140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370" max="15370" width="27.42578125" customWidth="1"/>
    <col min="15371" max="15371" width="40.140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626" max="15626" width="27.42578125" customWidth="1"/>
    <col min="15627" max="15627" width="40.140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5882" max="15882" width="27.42578125" customWidth="1"/>
    <col min="15883" max="15883" width="40.140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  <col min="16138" max="16138" width="27.42578125" customWidth="1"/>
    <col min="16139" max="16139" width="40.140625" customWidth="1"/>
  </cols>
  <sheetData>
    <row r="1" spans="1:17" ht="24.75" customHeight="1" thickBot="1" x14ac:dyDescent="0.25">
      <c r="A1" s="198" t="s">
        <v>9</v>
      </c>
      <c r="B1" s="199"/>
      <c r="C1" s="199"/>
      <c r="D1" s="199"/>
      <c r="E1" s="199"/>
      <c r="F1" s="199"/>
      <c r="G1" s="199"/>
      <c r="H1" s="200"/>
      <c r="I1" s="201"/>
      <c r="J1" s="201"/>
      <c r="K1" s="202"/>
      <c r="L1" s="203"/>
      <c r="M1" s="203"/>
      <c r="N1" s="203"/>
      <c r="O1" s="203"/>
      <c r="P1" s="203"/>
      <c r="Q1" s="203"/>
    </row>
    <row r="2" spans="1:17" x14ac:dyDescent="0.2">
      <c r="A2" s="204" t="s">
        <v>10</v>
      </c>
      <c r="B2" s="205"/>
      <c r="C2" s="206" t="s">
        <v>142</v>
      </c>
      <c r="D2" s="386" t="s">
        <v>144</v>
      </c>
      <c r="E2" s="387"/>
      <c r="F2" s="207" t="s">
        <v>11</v>
      </c>
      <c r="G2" s="208"/>
      <c r="H2" s="209"/>
      <c r="I2" s="210"/>
      <c r="J2" s="211" t="s">
        <v>144</v>
      </c>
      <c r="K2" s="202"/>
      <c r="L2" s="203"/>
      <c r="M2" s="203"/>
      <c r="N2" s="203"/>
      <c r="O2" s="203"/>
      <c r="P2" s="203"/>
      <c r="Q2" s="203"/>
    </row>
    <row r="3" spans="1:17" hidden="1" x14ac:dyDescent="0.2">
      <c r="A3" s="212"/>
      <c r="B3" s="213"/>
      <c r="C3" s="214"/>
      <c r="D3" s="214"/>
      <c r="E3" s="213"/>
      <c r="F3" s="215"/>
      <c r="G3" s="216"/>
      <c r="H3" s="209"/>
      <c r="I3" s="217"/>
      <c r="J3" s="218"/>
      <c r="K3" s="202"/>
      <c r="L3" s="203"/>
      <c r="M3" s="203"/>
      <c r="N3" s="203"/>
      <c r="O3" s="203"/>
      <c r="P3" s="203"/>
      <c r="Q3" s="203"/>
    </row>
    <row r="4" spans="1:17" x14ac:dyDescent="0.2">
      <c r="A4" s="219" t="s">
        <v>12</v>
      </c>
      <c r="B4" s="220"/>
      <c r="C4" s="221" t="s">
        <v>150</v>
      </c>
      <c r="D4" s="222"/>
      <c r="E4" s="223"/>
      <c r="F4" s="215" t="s">
        <v>13</v>
      </c>
      <c r="G4" s="216"/>
      <c r="H4" s="209"/>
      <c r="I4" s="217"/>
      <c r="J4" s="218"/>
      <c r="K4" s="202"/>
      <c r="L4" s="203"/>
      <c r="M4" s="203"/>
      <c r="N4" s="203"/>
      <c r="O4" s="203"/>
      <c r="P4" s="203"/>
      <c r="Q4" s="203"/>
    </row>
    <row r="5" spans="1:17" x14ac:dyDescent="0.2">
      <c r="A5" s="224" t="s">
        <v>81</v>
      </c>
      <c r="B5" s="225"/>
      <c r="C5" s="388" t="s">
        <v>151</v>
      </c>
      <c r="D5" s="389"/>
      <c r="E5" s="390"/>
      <c r="F5" s="215" t="s">
        <v>14</v>
      </c>
      <c r="G5" s="216"/>
      <c r="H5" s="226"/>
      <c r="I5" s="227"/>
      <c r="J5" s="218"/>
      <c r="K5" s="228" t="s">
        <v>151</v>
      </c>
      <c r="L5" s="203"/>
      <c r="M5" s="203"/>
      <c r="N5" s="203"/>
      <c r="O5" s="203"/>
      <c r="P5" s="203"/>
      <c r="Q5" s="203"/>
    </row>
    <row r="6" spans="1:17" x14ac:dyDescent="0.2">
      <c r="A6" s="229" t="s">
        <v>15</v>
      </c>
      <c r="B6" s="223"/>
      <c r="C6" s="222" t="s">
        <v>152</v>
      </c>
      <c r="D6" s="222"/>
      <c r="E6" s="223"/>
      <c r="F6" s="230" t="s">
        <v>16</v>
      </c>
      <c r="G6" s="231"/>
      <c r="H6" s="232"/>
      <c r="I6" s="227"/>
      <c r="J6" s="218"/>
      <c r="K6" s="202"/>
      <c r="L6" s="203"/>
      <c r="M6" s="203"/>
      <c r="N6" s="203"/>
      <c r="O6" s="203"/>
      <c r="P6" s="203"/>
      <c r="Q6" s="203"/>
    </row>
    <row r="7" spans="1:17" ht="25.5" x14ac:dyDescent="0.2">
      <c r="A7" s="224" t="s">
        <v>153</v>
      </c>
      <c r="B7" s="233"/>
      <c r="C7" s="391" t="s">
        <v>79</v>
      </c>
      <c r="D7" s="392"/>
      <c r="E7" s="393"/>
      <c r="F7" s="234" t="s">
        <v>17</v>
      </c>
      <c r="G7" s="231">
        <v>0</v>
      </c>
      <c r="H7" s="235"/>
      <c r="I7" s="236"/>
      <c r="J7" s="218"/>
      <c r="K7" s="228" t="s">
        <v>79</v>
      </c>
      <c r="L7" s="203"/>
      <c r="M7" s="203"/>
      <c r="N7" s="203"/>
      <c r="O7" s="203"/>
      <c r="P7" s="203"/>
      <c r="Q7" s="203"/>
    </row>
    <row r="8" spans="1:17" x14ac:dyDescent="0.2">
      <c r="A8" s="237" t="s">
        <v>18</v>
      </c>
      <c r="B8" s="215"/>
      <c r="C8" s="382"/>
      <c r="D8" s="382"/>
      <c r="E8" s="394"/>
      <c r="F8" s="238" t="s">
        <v>19</v>
      </c>
      <c r="G8" s="216"/>
      <c r="H8" s="239"/>
      <c r="I8" s="240"/>
      <c r="J8" s="201"/>
      <c r="K8" s="202"/>
      <c r="L8" s="203"/>
      <c r="M8" s="203"/>
      <c r="N8" s="203"/>
      <c r="O8" s="203"/>
      <c r="P8" s="203"/>
      <c r="Q8" s="203"/>
    </row>
    <row r="9" spans="1:17" x14ac:dyDescent="0.2">
      <c r="A9" s="237" t="s">
        <v>20</v>
      </c>
      <c r="B9" s="215"/>
      <c r="C9" s="382">
        <f>C10</f>
        <v>0</v>
      </c>
      <c r="D9" s="382"/>
      <c r="E9" s="394"/>
      <c r="F9" s="241"/>
      <c r="G9" s="242"/>
      <c r="H9" s="243"/>
      <c r="I9" s="201"/>
      <c r="J9" s="201"/>
      <c r="K9" s="202"/>
      <c r="L9" s="203"/>
      <c r="M9" s="203"/>
      <c r="N9" s="203"/>
      <c r="O9" s="203"/>
      <c r="P9" s="203"/>
      <c r="Q9" s="203"/>
    </row>
    <row r="10" spans="1:17" x14ac:dyDescent="0.2">
      <c r="A10" s="237" t="s">
        <v>21</v>
      </c>
      <c r="B10" s="215"/>
      <c r="C10" s="382"/>
      <c r="D10" s="382"/>
      <c r="E10" s="382"/>
      <c r="F10" s="244"/>
      <c r="G10" s="242"/>
      <c r="H10" s="245"/>
      <c r="I10" s="201"/>
      <c r="J10" s="246"/>
      <c r="K10" s="202"/>
      <c r="L10" s="203"/>
      <c r="M10" s="203"/>
      <c r="N10" s="203"/>
      <c r="O10" s="203"/>
      <c r="P10" s="203"/>
      <c r="Q10" s="203"/>
    </row>
    <row r="11" spans="1:17" x14ac:dyDescent="0.2">
      <c r="A11" s="237" t="s">
        <v>22</v>
      </c>
      <c r="B11" s="215"/>
      <c r="C11" s="382"/>
      <c r="D11" s="382"/>
      <c r="E11" s="382"/>
      <c r="F11" s="247" t="s">
        <v>23</v>
      </c>
      <c r="G11" s="248"/>
      <c r="H11" s="243"/>
      <c r="I11" s="201"/>
      <c r="J11" s="201"/>
      <c r="K11" s="202"/>
      <c r="L11" s="203"/>
      <c r="M11" s="203"/>
      <c r="N11" s="203"/>
      <c r="O11" s="203"/>
      <c r="P11" s="203"/>
      <c r="Q11" s="203"/>
    </row>
    <row r="12" spans="1:17" x14ac:dyDescent="0.2">
      <c r="A12" s="249" t="s">
        <v>24</v>
      </c>
      <c r="B12" s="223"/>
      <c r="C12" s="383" t="s">
        <v>121</v>
      </c>
      <c r="D12" s="384"/>
      <c r="E12" s="385"/>
      <c r="F12" s="250" t="s">
        <v>25</v>
      </c>
      <c r="G12" s="251"/>
      <c r="H12" s="243"/>
      <c r="I12" s="201"/>
      <c r="J12" s="201"/>
      <c r="K12" s="202"/>
      <c r="L12" s="203"/>
      <c r="M12" s="203"/>
      <c r="N12" s="203"/>
      <c r="O12" s="203"/>
      <c r="P12" s="203"/>
      <c r="Q12" s="203"/>
    </row>
    <row r="13" spans="1:17" ht="28.5" customHeight="1" thickBot="1" x14ac:dyDescent="0.25">
      <c r="A13" s="252" t="s">
        <v>26</v>
      </c>
      <c r="B13" s="253"/>
      <c r="C13" s="253"/>
      <c r="D13" s="253"/>
      <c r="E13" s="254"/>
      <c r="F13" s="254"/>
      <c r="G13" s="255"/>
      <c r="H13" s="243"/>
      <c r="I13" s="201"/>
      <c r="J13" s="201"/>
      <c r="K13" s="202"/>
      <c r="L13" s="203"/>
      <c r="M13" s="203"/>
      <c r="N13" s="203"/>
      <c r="O13" s="203"/>
      <c r="P13" s="203"/>
      <c r="Q13" s="203"/>
    </row>
    <row r="14" spans="1:17" ht="17.25" customHeight="1" thickBot="1" x14ac:dyDescent="0.25">
      <c r="A14" s="256" t="s">
        <v>27</v>
      </c>
      <c r="B14" s="257"/>
      <c r="C14" s="258"/>
      <c r="D14" s="259" t="str">
        <f>'01 R103429641 R1'!A17</f>
        <v>Název VRN</v>
      </c>
      <c r="E14" s="260"/>
      <c r="F14" s="260"/>
      <c r="G14" s="261" t="str">
        <f>'01 R103429641 R1'!I17</f>
        <v>Celkem CZK</v>
      </c>
      <c r="H14" s="200"/>
      <c r="I14" s="201"/>
      <c r="J14" s="201"/>
      <c r="K14" s="202"/>
      <c r="L14" s="203"/>
      <c r="M14" s="203"/>
      <c r="N14" s="203"/>
      <c r="O14" s="203"/>
      <c r="P14" s="203"/>
      <c r="Q14" s="203"/>
    </row>
    <row r="15" spans="1:17" x14ac:dyDescent="0.2">
      <c r="A15" s="262"/>
      <c r="B15" s="263" t="s">
        <v>29</v>
      </c>
      <c r="C15" s="264">
        <f>'01 R103429641 R1'!E13</f>
        <v>526.88</v>
      </c>
      <c r="D15" s="265"/>
      <c r="E15" s="266"/>
      <c r="F15" s="267"/>
      <c r="G15" s="264"/>
      <c r="H15" s="200"/>
      <c r="I15" s="201"/>
      <c r="J15" s="201"/>
      <c r="K15" s="202"/>
      <c r="L15" s="203"/>
      <c r="M15" s="203"/>
      <c r="N15" s="203"/>
      <c r="O15" s="203"/>
      <c r="P15" s="203"/>
      <c r="Q15" s="203"/>
    </row>
    <row r="16" spans="1:17" x14ac:dyDescent="0.2">
      <c r="A16" s="262" t="s">
        <v>30</v>
      </c>
      <c r="B16" s="263" t="s">
        <v>31</v>
      </c>
      <c r="C16" s="264">
        <f>'01 R103429641 R1'!F13</f>
        <v>35694.89</v>
      </c>
      <c r="D16" s="268"/>
      <c r="E16" s="269"/>
      <c r="F16" s="270"/>
      <c r="G16" s="264"/>
      <c r="H16" s="200"/>
      <c r="I16" s="201"/>
      <c r="J16" s="201"/>
      <c r="K16" s="202"/>
      <c r="L16" s="203"/>
      <c r="M16" s="203"/>
      <c r="N16" s="203"/>
      <c r="O16" s="203"/>
      <c r="P16" s="203"/>
      <c r="Q16" s="203"/>
    </row>
    <row r="17" spans="1:17" x14ac:dyDescent="0.2">
      <c r="A17" s="262" t="s">
        <v>32</v>
      </c>
      <c r="B17" s="263" t="s">
        <v>33</v>
      </c>
      <c r="C17" s="264">
        <f>'01 R103429641 R1'!H13</f>
        <v>0</v>
      </c>
      <c r="D17" s="268"/>
      <c r="E17" s="269"/>
      <c r="F17" s="270"/>
      <c r="G17" s="264"/>
      <c r="H17" s="200"/>
      <c r="I17" s="201"/>
      <c r="J17" s="201"/>
      <c r="K17" s="202"/>
      <c r="L17" s="203"/>
      <c r="M17" s="203"/>
      <c r="N17" s="203"/>
      <c r="O17" s="203"/>
      <c r="P17" s="203"/>
      <c r="Q17" s="203"/>
    </row>
    <row r="18" spans="1:17" x14ac:dyDescent="0.2">
      <c r="A18" s="271" t="s">
        <v>34</v>
      </c>
      <c r="B18" s="272" t="s">
        <v>35</v>
      </c>
      <c r="C18" s="264">
        <f>'01 R103429641 R1'!G13</f>
        <v>0</v>
      </c>
      <c r="D18" s="268"/>
      <c r="E18" s="269"/>
      <c r="F18" s="270"/>
      <c r="G18" s="264"/>
      <c r="H18" s="200"/>
      <c r="I18" s="201"/>
      <c r="J18" s="201"/>
      <c r="K18" s="202"/>
      <c r="L18" s="203"/>
      <c r="M18" s="203"/>
      <c r="N18" s="203"/>
      <c r="O18" s="203"/>
      <c r="P18" s="203"/>
      <c r="Q18" s="203"/>
    </row>
    <row r="19" spans="1:17" x14ac:dyDescent="0.2">
      <c r="A19" s="273" t="s">
        <v>36</v>
      </c>
      <c r="B19" s="263"/>
      <c r="C19" s="264"/>
      <c r="D19" s="274"/>
      <c r="E19" s="269"/>
      <c r="F19" s="270"/>
      <c r="G19" s="264"/>
      <c r="H19" s="200"/>
      <c r="I19" s="201"/>
      <c r="J19" s="201"/>
      <c r="K19" s="202"/>
      <c r="L19" s="203"/>
      <c r="M19" s="203"/>
      <c r="N19" s="203"/>
      <c r="O19" s="203"/>
      <c r="P19" s="203"/>
      <c r="Q19" s="203"/>
    </row>
    <row r="20" spans="1:17" x14ac:dyDescent="0.2">
      <c r="A20" s="273"/>
      <c r="B20" s="263"/>
      <c r="C20" s="264"/>
      <c r="D20" s="268"/>
      <c r="E20" s="269"/>
      <c r="F20" s="270"/>
      <c r="G20" s="264"/>
      <c r="H20" s="200"/>
      <c r="I20" s="201"/>
      <c r="J20" s="201"/>
      <c r="K20" s="202"/>
      <c r="L20" s="203"/>
      <c r="M20" s="203"/>
      <c r="N20" s="203"/>
      <c r="O20" s="203"/>
      <c r="P20" s="203"/>
      <c r="Q20" s="203"/>
    </row>
    <row r="21" spans="1:17" x14ac:dyDescent="0.2">
      <c r="A21" s="273" t="s">
        <v>8</v>
      </c>
      <c r="B21" s="263"/>
      <c r="C21" s="264">
        <f>'01 R103429641 R1'!I13</f>
        <v>3603.5</v>
      </c>
      <c r="D21" s="268"/>
      <c r="E21" s="269"/>
      <c r="F21" s="270"/>
      <c r="G21" s="264"/>
      <c r="H21" s="200"/>
      <c r="I21" s="201"/>
      <c r="J21" s="201"/>
      <c r="K21" s="202"/>
      <c r="L21" s="203"/>
      <c r="M21" s="203"/>
      <c r="N21" s="203"/>
      <c r="O21" s="203"/>
      <c r="P21" s="203"/>
      <c r="Q21" s="203"/>
    </row>
    <row r="22" spans="1:17" x14ac:dyDescent="0.2">
      <c r="A22" s="275" t="s">
        <v>37</v>
      </c>
      <c r="B22" s="241"/>
      <c r="C22" s="264">
        <f>C19+C21</f>
        <v>3603.5</v>
      </c>
      <c r="D22" s="268" t="s">
        <v>38</v>
      </c>
      <c r="E22" s="269"/>
      <c r="F22" s="270"/>
      <c r="G22" s="264"/>
      <c r="H22" s="200"/>
      <c r="I22" s="201"/>
      <c r="J22" s="201"/>
      <c r="K22" s="202"/>
      <c r="L22" s="203"/>
      <c r="M22" s="203"/>
      <c r="N22" s="203"/>
      <c r="O22" s="203"/>
      <c r="P22" s="203"/>
      <c r="Q22" s="203"/>
    </row>
    <row r="23" spans="1:17" ht="13.5" thickBot="1" x14ac:dyDescent="0.25">
      <c r="A23" s="376" t="s">
        <v>39</v>
      </c>
      <c r="B23" s="377"/>
      <c r="C23" s="276">
        <f>C22+G23</f>
        <v>3603.5</v>
      </c>
      <c r="D23" s="277" t="s">
        <v>40</v>
      </c>
      <c r="E23" s="278"/>
      <c r="F23" s="279"/>
      <c r="G23" s="264">
        <f>'01 R103429641 R1'!I18</f>
        <v>0</v>
      </c>
      <c r="H23" s="200"/>
      <c r="I23" s="201"/>
      <c r="J23" s="201"/>
      <c r="K23" s="202"/>
      <c r="L23" s="203"/>
      <c r="M23" s="203"/>
      <c r="N23" s="203"/>
      <c r="O23" s="203"/>
      <c r="P23" s="203"/>
      <c r="Q23" s="203"/>
    </row>
    <row r="24" spans="1:17" x14ac:dyDescent="0.2">
      <c r="A24" s="280" t="s">
        <v>41</v>
      </c>
      <c r="B24" s="281"/>
      <c r="C24" s="282"/>
      <c r="D24" s="281" t="s">
        <v>42</v>
      </c>
      <c r="E24" s="281"/>
      <c r="F24" s="283" t="s">
        <v>43</v>
      </c>
      <c r="G24" s="284"/>
      <c r="H24" s="200"/>
      <c r="I24" s="201"/>
      <c r="J24" s="201"/>
      <c r="K24" s="202"/>
      <c r="L24" s="203"/>
      <c r="M24" s="203"/>
      <c r="N24" s="203"/>
      <c r="O24" s="203"/>
      <c r="P24" s="203"/>
      <c r="Q24" s="203"/>
    </row>
    <row r="25" spans="1:17" x14ac:dyDescent="0.2">
      <c r="A25" s="275" t="s">
        <v>44</v>
      </c>
      <c r="B25" s="241"/>
      <c r="C25" s="285"/>
      <c r="D25" s="241" t="s">
        <v>44</v>
      </c>
      <c r="E25" s="241"/>
      <c r="F25" s="286" t="s">
        <v>44</v>
      </c>
      <c r="G25" s="287"/>
      <c r="H25" s="200"/>
      <c r="I25" s="201"/>
      <c r="J25" s="201"/>
      <c r="K25" s="202"/>
      <c r="L25" s="203"/>
      <c r="M25" s="203"/>
      <c r="N25" s="203"/>
      <c r="O25" s="203"/>
      <c r="P25" s="203"/>
      <c r="Q25" s="203"/>
    </row>
    <row r="26" spans="1:17" x14ac:dyDescent="0.2">
      <c r="A26" s="275"/>
      <c r="B26" s="241"/>
      <c r="C26" s="285"/>
      <c r="D26" s="241"/>
      <c r="E26" s="241"/>
      <c r="F26" s="286"/>
      <c r="G26" s="287"/>
      <c r="H26" s="200"/>
      <c r="I26" s="201"/>
      <c r="J26" s="201"/>
      <c r="K26" s="202"/>
      <c r="L26" s="203"/>
      <c r="M26" s="203"/>
      <c r="N26" s="203"/>
      <c r="O26" s="203"/>
      <c r="P26" s="203"/>
      <c r="Q26" s="203"/>
    </row>
    <row r="27" spans="1:17" ht="34.5" customHeight="1" x14ac:dyDescent="0.2">
      <c r="A27" s="378" t="s">
        <v>154</v>
      </c>
      <c r="B27" s="379"/>
      <c r="C27" s="380"/>
      <c r="D27" s="381" t="s">
        <v>155</v>
      </c>
      <c r="E27" s="380"/>
      <c r="F27" s="286" t="s">
        <v>155</v>
      </c>
      <c r="G27" s="287"/>
      <c r="H27" s="200"/>
      <c r="I27" s="201"/>
      <c r="J27" s="201"/>
      <c r="K27" s="202"/>
      <c r="L27" s="203"/>
      <c r="M27" s="203"/>
      <c r="N27" s="203"/>
      <c r="O27" s="203"/>
      <c r="P27" s="203"/>
      <c r="Q27" s="203"/>
    </row>
    <row r="28" spans="1:17" ht="48.75" customHeight="1" x14ac:dyDescent="0.2">
      <c r="A28" s="275" t="s">
        <v>45</v>
      </c>
      <c r="B28" s="288"/>
      <c r="C28" s="285"/>
      <c r="D28" s="241" t="s">
        <v>45</v>
      </c>
      <c r="E28" s="241"/>
      <c r="F28" s="286" t="s">
        <v>45</v>
      </c>
      <c r="G28" s="287"/>
      <c r="H28" s="200"/>
      <c r="I28" s="201"/>
      <c r="J28" s="201"/>
      <c r="K28" s="202"/>
      <c r="L28" s="203"/>
      <c r="M28" s="203"/>
      <c r="N28" s="203"/>
      <c r="O28" s="203"/>
      <c r="P28" s="203"/>
      <c r="Q28" s="203"/>
    </row>
    <row r="29" spans="1:17" x14ac:dyDescent="0.2">
      <c r="A29" s="275" t="s">
        <v>46</v>
      </c>
      <c r="B29" s="241"/>
      <c r="C29" s="285"/>
      <c r="D29" s="286" t="s">
        <v>47</v>
      </c>
      <c r="E29" s="285"/>
      <c r="F29" s="289" t="s">
        <v>47</v>
      </c>
      <c r="G29" s="287"/>
      <c r="H29" s="200"/>
      <c r="I29" s="201"/>
      <c r="J29" s="201"/>
      <c r="K29" s="202"/>
      <c r="L29" s="203"/>
      <c r="M29" s="203"/>
      <c r="N29" s="203"/>
      <c r="O29" s="203"/>
      <c r="P29" s="203"/>
      <c r="Q29" s="203"/>
    </row>
    <row r="30" spans="1:17" x14ac:dyDescent="0.2">
      <c r="A30" s="290" t="s">
        <v>2</v>
      </c>
      <c r="B30" s="291"/>
      <c r="C30" s="292">
        <v>10</v>
      </c>
      <c r="D30" s="291" t="s">
        <v>48</v>
      </c>
      <c r="E30" s="293"/>
      <c r="F30" s="371">
        <v>0</v>
      </c>
      <c r="G30" s="372"/>
      <c r="H30" s="200"/>
      <c r="I30" s="201"/>
      <c r="J30" s="201"/>
      <c r="K30" s="202"/>
      <c r="L30" s="203"/>
      <c r="M30" s="203"/>
      <c r="N30" s="203"/>
      <c r="O30" s="203"/>
      <c r="P30" s="203"/>
      <c r="Q30" s="203"/>
    </row>
    <row r="31" spans="1:17" x14ac:dyDescent="0.2">
      <c r="A31" s="290" t="s">
        <v>49</v>
      </c>
      <c r="B31" s="291"/>
      <c r="C31" s="292">
        <f>C30</f>
        <v>10</v>
      </c>
      <c r="D31" s="291" t="s">
        <v>50</v>
      </c>
      <c r="E31" s="293"/>
      <c r="F31" s="371">
        <v>0</v>
      </c>
      <c r="G31" s="372"/>
      <c r="H31" s="294"/>
      <c r="I31" s="294"/>
      <c r="J31" s="295"/>
    </row>
    <row r="32" spans="1:17" x14ac:dyDescent="0.2">
      <c r="A32" s="290" t="s">
        <v>2</v>
      </c>
      <c r="B32" s="291"/>
      <c r="C32" s="292">
        <v>20</v>
      </c>
      <c r="D32" s="291" t="s">
        <v>50</v>
      </c>
      <c r="E32" s="293"/>
      <c r="F32" s="371">
        <v>39825.269999999997</v>
      </c>
      <c r="G32" s="372"/>
      <c r="H32" s="294"/>
      <c r="I32" s="294"/>
      <c r="J32" s="295"/>
    </row>
    <row r="33" spans="1:10" x14ac:dyDescent="0.2">
      <c r="A33" s="290" t="s">
        <v>49</v>
      </c>
      <c r="B33" s="296"/>
      <c r="C33" s="297">
        <f>C32</f>
        <v>20</v>
      </c>
      <c r="D33" s="291" t="s">
        <v>50</v>
      </c>
      <c r="E33" s="270"/>
      <c r="F33" s="371">
        <v>7965.05</v>
      </c>
      <c r="G33" s="372"/>
      <c r="H33" s="294"/>
      <c r="I33" s="294"/>
      <c r="J33" s="295"/>
    </row>
    <row r="34" spans="1:10" x14ac:dyDescent="0.2">
      <c r="A34" s="290" t="s">
        <v>156</v>
      </c>
      <c r="B34" s="291"/>
      <c r="C34" s="298"/>
      <c r="D34" s="291"/>
      <c r="E34" s="293"/>
      <c r="F34" s="371">
        <v>0</v>
      </c>
      <c r="G34" s="372"/>
      <c r="H34" s="294"/>
      <c r="I34" s="294"/>
      <c r="J34" s="295"/>
    </row>
    <row r="35" spans="1:10" ht="16.5" thickBot="1" x14ac:dyDescent="0.3">
      <c r="A35" s="299" t="s">
        <v>51</v>
      </c>
      <c r="B35" s="300"/>
      <c r="C35" s="300"/>
      <c r="D35" s="300"/>
      <c r="E35" s="301"/>
      <c r="F35" s="373">
        <f>SUM(F30:G34)</f>
        <v>47790.32</v>
      </c>
      <c r="G35" s="374"/>
      <c r="H35" s="302"/>
      <c r="I35" s="302"/>
      <c r="J35" s="303"/>
    </row>
    <row r="36" spans="1:10" x14ac:dyDescent="0.2">
      <c r="A36" s="294"/>
      <c r="B36" s="294"/>
      <c r="C36" s="294"/>
      <c r="D36" s="294"/>
      <c r="E36" s="294"/>
      <c r="F36" s="294"/>
      <c r="G36" s="294"/>
      <c r="H36" s="294"/>
      <c r="I36" s="294"/>
      <c r="J36" s="295"/>
    </row>
    <row r="37" spans="1:10" x14ac:dyDescent="0.2">
      <c r="A37" s="304" t="s">
        <v>157</v>
      </c>
      <c r="B37" s="305"/>
      <c r="C37" s="304"/>
      <c r="D37" s="304"/>
      <c r="E37" s="304"/>
      <c r="F37" s="304"/>
      <c r="G37" s="304"/>
      <c r="H37" s="294" t="s">
        <v>0</v>
      </c>
      <c r="I37" s="294"/>
      <c r="J37" s="295"/>
    </row>
    <row r="38" spans="1:10" x14ac:dyDescent="0.2">
      <c r="A38" s="304"/>
      <c r="B38" s="375" t="s">
        <v>158</v>
      </c>
      <c r="C38" s="375"/>
      <c r="D38" s="375"/>
      <c r="E38" s="375"/>
      <c r="F38" s="375"/>
      <c r="G38" s="375"/>
      <c r="H38" s="294" t="s">
        <v>0</v>
      </c>
      <c r="I38" s="294"/>
      <c r="J38" s="295"/>
    </row>
    <row r="39" spans="1:10" x14ac:dyDescent="0.2">
      <c r="A39" s="306"/>
      <c r="B39" s="375"/>
      <c r="C39" s="375"/>
      <c r="D39" s="375"/>
      <c r="E39" s="375"/>
      <c r="F39" s="375"/>
      <c r="G39" s="375"/>
      <c r="H39" s="294" t="s">
        <v>0</v>
      </c>
      <c r="I39" s="294"/>
      <c r="J39" s="295"/>
    </row>
    <row r="40" spans="1:10" x14ac:dyDescent="0.2">
      <c r="A40" s="306"/>
      <c r="B40" s="375"/>
      <c r="C40" s="375"/>
      <c r="D40" s="375"/>
      <c r="E40" s="375"/>
      <c r="F40" s="375"/>
      <c r="G40" s="375"/>
      <c r="H40" s="294" t="s">
        <v>0</v>
      </c>
      <c r="I40" s="294"/>
      <c r="J40" s="295"/>
    </row>
    <row r="41" spans="1:10" x14ac:dyDescent="0.2">
      <c r="A41" s="306"/>
      <c r="B41" s="375"/>
      <c r="C41" s="375"/>
      <c r="D41" s="375"/>
      <c r="E41" s="375"/>
      <c r="F41" s="375"/>
      <c r="G41" s="375"/>
      <c r="H41" s="294" t="s">
        <v>0</v>
      </c>
      <c r="I41" s="294"/>
      <c r="J41" s="295"/>
    </row>
    <row r="42" spans="1:10" x14ac:dyDescent="0.2">
      <c r="A42" s="306"/>
      <c r="B42" s="375"/>
      <c r="C42" s="375"/>
      <c r="D42" s="375"/>
      <c r="E42" s="375"/>
      <c r="F42" s="375"/>
      <c r="G42" s="375"/>
      <c r="H42" s="294" t="s">
        <v>0</v>
      </c>
      <c r="I42" s="294"/>
      <c r="J42" s="295"/>
    </row>
    <row r="43" spans="1:10" x14ac:dyDescent="0.2">
      <c r="A43" s="306"/>
      <c r="B43" s="375"/>
      <c r="C43" s="375"/>
      <c r="D43" s="375"/>
      <c r="E43" s="375"/>
      <c r="F43" s="375"/>
      <c r="G43" s="375"/>
      <c r="H43" s="294" t="s">
        <v>0</v>
      </c>
      <c r="I43" s="294"/>
      <c r="J43" s="295"/>
    </row>
    <row r="44" spans="1:10" x14ac:dyDescent="0.2">
      <c r="A44" s="306"/>
      <c r="B44" s="375"/>
      <c r="C44" s="375"/>
      <c r="D44" s="375"/>
      <c r="E44" s="375"/>
      <c r="F44" s="375"/>
      <c r="G44" s="375"/>
      <c r="H44" s="294" t="s">
        <v>0</v>
      </c>
      <c r="I44" s="294"/>
      <c r="J44" s="295"/>
    </row>
    <row r="45" spans="1:10" x14ac:dyDescent="0.2">
      <c r="A45" s="306"/>
      <c r="B45" s="375"/>
      <c r="C45" s="375"/>
      <c r="D45" s="375"/>
      <c r="E45" s="375"/>
      <c r="F45" s="375"/>
      <c r="G45" s="375"/>
      <c r="H45" s="294" t="s">
        <v>0</v>
      </c>
      <c r="I45" s="294"/>
      <c r="J45" s="295"/>
    </row>
    <row r="46" spans="1:10" x14ac:dyDescent="0.2">
      <c r="A46" s="306"/>
      <c r="B46" s="375"/>
      <c r="C46" s="375"/>
      <c r="D46" s="375"/>
      <c r="E46" s="375"/>
      <c r="F46" s="375"/>
      <c r="G46" s="375"/>
      <c r="H46" s="294" t="s">
        <v>0</v>
      </c>
      <c r="I46" s="294"/>
      <c r="J46" s="295"/>
    </row>
    <row r="47" spans="1:10" x14ac:dyDescent="0.2">
      <c r="A47" s="294"/>
      <c r="B47" s="370"/>
      <c r="C47" s="370"/>
      <c r="D47" s="370"/>
      <c r="E47" s="370"/>
      <c r="F47" s="370"/>
      <c r="G47" s="370"/>
      <c r="H47" s="294"/>
      <c r="I47" s="294"/>
      <c r="J47" s="295"/>
    </row>
    <row r="48" spans="1:10" x14ac:dyDescent="0.2">
      <c r="A48" s="294"/>
      <c r="B48" s="370"/>
      <c r="C48" s="370"/>
      <c r="D48" s="370"/>
      <c r="E48" s="370"/>
      <c r="F48" s="370"/>
      <c r="G48" s="370"/>
      <c r="H48" s="294"/>
      <c r="I48" s="294"/>
      <c r="J48" s="295"/>
    </row>
    <row r="49" spans="1:10" x14ac:dyDescent="0.2">
      <c r="A49" s="294"/>
      <c r="B49" s="370"/>
      <c r="C49" s="370"/>
      <c r="D49" s="370"/>
      <c r="E49" s="370"/>
      <c r="F49" s="370"/>
      <c r="G49" s="370"/>
      <c r="H49" s="294"/>
      <c r="I49" s="294"/>
      <c r="J49" s="295"/>
    </row>
    <row r="50" spans="1:10" x14ac:dyDescent="0.2">
      <c r="A50" s="294"/>
      <c r="B50" s="370"/>
      <c r="C50" s="370"/>
      <c r="D50" s="370"/>
      <c r="E50" s="370"/>
      <c r="F50" s="370"/>
      <c r="G50" s="370"/>
      <c r="H50" s="294"/>
      <c r="I50" s="294"/>
      <c r="J50" s="295"/>
    </row>
  </sheetData>
  <mergeCells count="22">
    <mergeCell ref="C10:E10"/>
    <mergeCell ref="C11:E11"/>
    <mergeCell ref="C12:E12"/>
    <mergeCell ref="D2:E2"/>
    <mergeCell ref="C5:E5"/>
    <mergeCell ref="C7:E7"/>
    <mergeCell ref="C8:E8"/>
    <mergeCell ref="C9:E9"/>
    <mergeCell ref="A23:B23"/>
    <mergeCell ref="A27:C27"/>
    <mergeCell ref="D27:E27"/>
    <mergeCell ref="B47:G47"/>
    <mergeCell ref="B48:G48"/>
    <mergeCell ref="F30:G30"/>
    <mergeCell ref="B49:G49"/>
    <mergeCell ref="B50:G50"/>
    <mergeCell ref="F31:G31"/>
    <mergeCell ref="F32:G32"/>
    <mergeCell ref="F33:G33"/>
    <mergeCell ref="F34:G34"/>
    <mergeCell ref="F35:G35"/>
    <mergeCell ref="B38:G4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J30" sqref="J30"/>
    </sheetView>
  </sheetViews>
  <sheetFormatPr defaultRowHeight="11.25" x14ac:dyDescent="0.2"/>
  <cols>
    <col min="1" max="1" width="5.85546875" style="311" customWidth="1"/>
    <col min="2" max="2" width="6.140625" style="311" customWidth="1"/>
    <col min="3" max="3" width="11.42578125" style="311" customWidth="1"/>
    <col min="4" max="4" width="15.85546875" style="311" customWidth="1"/>
    <col min="5" max="5" width="11.28515625" style="311" customWidth="1"/>
    <col min="6" max="6" width="10.85546875" style="311" customWidth="1"/>
    <col min="7" max="7" width="11" style="311" customWidth="1"/>
    <col min="8" max="8" width="11.140625" style="311" customWidth="1"/>
    <col min="9" max="9" width="10.7109375" style="311" customWidth="1"/>
    <col min="10" max="11" width="0" style="311" hidden="1" customWidth="1"/>
    <col min="12" max="256" width="9.140625" style="311"/>
    <col min="257" max="257" width="5.85546875" style="311" customWidth="1"/>
    <col min="258" max="258" width="6.140625" style="311" customWidth="1"/>
    <col min="259" max="259" width="11.42578125" style="311" customWidth="1"/>
    <col min="260" max="260" width="15.85546875" style="311" customWidth="1"/>
    <col min="261" max="261" width="11.28515625" style="311" customWidth="1"/>
    <col min="262" max="262" width="10.85546875" style="311" customWidth="1"/>
    <col min="263" max="263" width="11" style="311" customWidth="1"/>
    <col min="264" max="264" width="11.140625" style="311" customWidth="1"/>
    <col min="265" max="265" width="10.7109375" style="311" customWidth="1"/>
    <col min="266" max="267" width="0" style="311" hidden="1" customWidth="1"/>
    <col min="268" max="512" width="9.140625" style="311"/>
    <col min="513" max="513" width="5.85546875" style="311" customWidth="1"/>
    <col min="514" max="514" width="6.140625" style="311" customWidth="1"/>
    <col min="515" max="515" width="11.42578125" style="311" customWidth="1"/>
    <col min="516" max="516" width="15.85546875" style="311" customWidth="1"/>
    <col min="517" max="517" width="11.28515625" style="311" customWidth="1"/>
    <col min="518" max="518" width="10.85546875" style="311" customWidth="1"/>
    <col min="519" max="519" width="11" style="311" customWidth="1"/>
    <col min="520" max="520" width="11.140625" style="311" customWidth="1"/>
    <col min="521" max="521" width="10.7109375" style="311" customWidth="1"/>
    <col min="522" max="523" width="0" style="311" hidden="1" customWidth="1"/>
    <col min="524" max="768" width="9.140625" style="311"/>
    <col min="769" max="769" width="5.85546875" style="311" customWidth="1"/>
    <col min="770" max="770" width="6.140625" style="311" customWidth="1"/>
    <col min="771" max="771" width="11.42578125" style="311" customWidth="1"/>
    <col min="772" max="772" width="15.85546875" style="311" customWidth="1"/>
    <col min="773" max="773" width="11.28515625" style="311" customWidth="1"/>
    <col min="774" max="774" width="10.85546875" style="311" customWidth="1"/>
    <col min="775" max="775" width="11" style="311" customWidth="1"/>
    <col min="776" max="776" width="11.140625" style="311" customWidth="1"/>
    <col min="777" max="777" width="10.7109375" style="311" customWidth="1"/>
    <col min="778" max="779" width="0" style="311" hidden="1" customWidth="1"/>
    <col min="780" max="1024" width="9.140625" style="311"/>
    <col min="1025" max="1025" width="5.85546875" style="311" customWidth="1"/>
    <col min="1026" max="1026" width="6.140625" style="311" customWidth="1"/>
    <col min="1027" max="1027" width="11.42578125" style="311" customWidth="1"/>
    <col min="1028" max="1028" width="15.85546875" style="311" customWidth="1"/>
    <col min="1029" max="1029" width="11.28515625" style="311" customWidth="1"/>
    <col min="1030" max="1030" width="10.85546875" style="311" customWidth="1"/>
    <col min="1031" max="1031" width="11" style="311" customWidth="1"/>
    <col min="1032" max="1032" width="11.140625" style="311" customWidth="1"/>
    <col min="1033" max="1033" width="10.7109375" style="311" customWidth="1"/>
    <col min="1034" max="1035" width="0" style="311" hidden="1" customWidth="1"/>
    <col min="1036" max="1280" width="9.140625" style="311"/>
    <col min="1281" max="1281" width="5.85546875" style="311" customWidth="1"/>
    <col min="1282" max="1282" width="6.140625" style="311" customWidth="1"/>
    <col min="1283" max="1283" width="11.42578125" style="311" customWidth="1"/>
    <col min="1284" max="1284" width="15.85546875" style="311" customWidth="1"/>
    <col min="1285" max="1285" width="11.28515625" style="311" customWidth="1"/>
    <col min="1286" max="1286" width="10.85546875" style="311" customWidth="1"/>
    <col min="1287" max="1287" width="11" style="311" customWidth="1"/>
    <col min="1288" max="1288" width="11.140625" style="311" customWidth="1"/>
    <col min="1289" max="1289" width="10.7109375" style="311" customWidth="1"/>
    <col min="1290" max="1291" width="0" style="311" hidden="1" customWidth="1"/>
    <col min="1292" max="1536" width="9.140625" style="311"/>
    <col min="1537" max="1537" width="5.85546875" style="311" customWidth="1"/>
    <col min="1538" max="1538" width="6.140625" style="311" customWidth="1"/>
    <col min="1539" max="1539" width="11.42578125" style="311" customWidth="1"/>
    <col min="1540" max="1540" width="15.85546875" style="311" customWidth="1"/>
    <col min="1541" max="1541" width="11.28515625" style="311" customWidth="1"/>
    <col min="1542" max="1542" width="10.85546875" style="311" customWidth="1"/>
    <col min="1543" max="1543" width="11" style="311" customWidth="1"/>
    <col min="1544" max="1544" width="11.140625" style="311" customWidth="1"/>
    <col min="1545" max="1545" width="10.7109375" style="311" customWidth="1"/>
    <col min="1546" max="1547" width="0" style="311" hidden="1" customWidth="1"/>
    <col min="1548" max="1792" width="9.140625" style="311"/>
    <col min="1793" max="1793" width="5.85546875" style="311" customWidth="1"/>
    <col min="1794" max="1794" width="6.140625" style="311" customWidth="1"/>
    <col min="1795" max="1795" width="11.42578125" style="311" customWidth="1"/>
    <col min="1796" max="1796" width="15.85546875" style="311" customWidth="1"/>
    <col min="1797" max="1797" width="11.28515625" style="311" customWidth="1"/>
    <col min="1798" max="1798" width="10.85546875" style="311" customWidth="1"/>
    <col min="1799" max="1799" width="11" style="311" customWidth="1"/>
    <col min="1800" max="1800" width="11.140625" style="311" customWidth="1"/>
    <col min="1801" max="1801" width="10.7109375" style="311" customWidth="1"/>
    <col min="1802" max="1803" width="0" style="311" hidden="1" customWidth="1"/>
    <col min="1804" max="2048" width="9.140625" style="311"/>
    <col min="2049" max="2049" width="5.85546875" style="311" customWidth="1"/>
    <col min="2050" max="2050" width="6.140625" style="311" customWidth="1"/>
    <col min="2051" max="2051" width="11.42578125" style="311" customWidth="1"/>
    <col min="2052" max="2052" width="15.85546875" style="311" customWidth="1"/>
    <col min="2053" max="2053" width="11.28515625" style="311" customWidth="1"/>
    <col min="2054" max="2054" width="10.85546875" style="311" customWidth="1"/>
    <col min="2055" max="2055" width="11" style="311" customWidth="1"/>
    <col min="2056" max="2056" width="11.140625" style="311" customWidth="1"/>
    <col min="2057" max="2057" width="10.7109375" style="311" customWidth="1"/>
    <col min="2058" max="2059" width="0" style="311" hidden="1" customWidth="1"/>
    <col min="2060" max="2304" width="9.140625" style="311"/>
    <col min="2305" max="2305" width="5.85546875" style="311" customWidth="1"/>
    <col min="2306" max="2306" width="6.140625" style="311" customWidth="1"/>
    <col min="2307" max="2307" width="11.42578125" style="311" customWidth="1"/>
    <col min="2308" max="2308" width="15.85546875" style="311" customWidth="1"/>
    <col min="2309" max="2309" width="11.28515625" style="311" customWidth="1"/>
    <col min="2310" max="2310" width="10.85546875" style="311" customWidth="1"/>
    <col min="2311" max="2311" width="11" style="311" customWidth="1"/>
    <col min="2312" max="2312" width="11.140625" style="311" customWidth="1"/>
    <col min="2313" max="2313" width="10.7109375" style="311" customWidth="1"/>
    <col min="2314" max="2315" width="0" style="311" hidden="1" customWidth="1"/>
    <col min="2316" max="2560" width="9.140625" style="311"/>
    <col min="2561" max="2561" width="5.85546875" style="311" customWidth="1"/>
    <col min="2562" max="2562" width="6.140625" style="311" customWidth="1"/>
    <col min="2563" max="2563" width="11.42578125" style="311" customWidth="1"/>
    <col min="2564" max="2564" width="15.85546875" style="311" customWidth="1"/>
    <col min="2565" max="2565" width="11.28515625" style="311" customWidth="1"/>
    <col min="2566" max="2566" width="10.85546875" style="311" customWidth="1"/>
    <col min="2567" max="2567" width="11" style="311" customWidth="1"/>
    <col min="2568" max="2568" width="11.140625" style="311" customWidth="1"/>
    <col min="2569" max="2569" width="10.7109375" style="311" customWidth="1"/>
    <col min="2570" max="2571" width="0" style="311" hidden="1" customWidth="1"/>
    <col min="2572" max="2816" width="9.140625" style="311"/>
    <col min="2817" max="2817" width="5.85546875" style="311" customWidth="1"/>
    <col min="2818" max="2818" width="6.140625" style="311" customWidth="1"/>
    <col min="2819" max="2819" width="11.42578125" style="311" customWidth="1"/>
    <col min="2820" max="2820" width="15.85546875" style="311" customWidth="1"/>
    <col min="2821" max="2821" width="11.28515625" style="311" customWidth="1"/>
    <col min="2822" max="2822" width="10.85546875" style="311" customWidth="1"/>
    <col min="2823" max="2823" width="11" style="311" customWidth="1"/>
    <col min="2824" max="2824" width="11.140625" style="311" customWidth="1"/>
    <col min="2825" max="2825" width="10.7109375" style="311" customWidth="1"/>
    <col min="2826" max="2827" width="0" style="311" hidden="1" customWidth="1"/>
    <col min="2828" max="3072" width="9.140625" style="311"/>
    <col min="3073" max="3073" width="5.85546875" style="311" customWidth="1"/>
    <col min="3074" max="3074" width="6.140625" style="311" customWidth="1"/>
    <col min="3075" max="3075" width="11.42578125" style="311" customWidth="1"/>
    <col min="3076" max="3076" width="15.85546875" style="311" customWidth="1"/>
    <col min="3077" max="3077" width="11.28515625" style="311" customWidth="1"/>
    <col min="3078" max="3078" width="10.85546875" style="311" customWidth="1"/>
    <col min="3079" max="3079" width="11" style="311" customWidth="1"/>
    <col min="3080" max="3080" width="11.140625" style="311" customWidth="1"/>
    <col min="3081" max="3081" width="10.7109375" style="311" customWidth="1"/>
    <col min="3082" max="3083" width="0" style="311" hidden="1" customWidth="1"/>
    <col min="3084" max="3328" width="9.140625" style="311"/>
    <col min="3329" max="3329" width="5.85546875" style="311" customWidth="1"/>
    <col min="3330" max="3330" width="6.140625" style="311" customWidth="1"/>
    <col min="3331" max="3331" width="11.42578125" style="311" customWidth="1"/>
    <col min="3332" max="3332" width="15.85546875" style="311" customWidth="1"/>
    <col min="3333" max="3333" width="11.28515625" style="311" customWidth="1"/>
    <col min="3334" max="3334" width="10.85546875" style="311" customWidth="1"/>
    <col min="3335" max="3335" width="11" style="311" customWidth="1"/>
    <col min="3336" max="3336" width="11.140625" style="311" customWidth="1"/>
    <col min="3337" max="3337" width="10.7109375" style="311" customWidth="1"/>
    <col min="3338" max="3339" width="0" style="311" hidden="1" customWidth="1"/>
    <col min="3340" max="3584" width="9.140625" style="311"/>
    <col min="3585" max="3585" width="5.85546875" style="311" customWidth="1"/>
    <col min="3586" max="3586" width="6.140625" style="311" customWidth="1"/>
    <col min="3587" max="3587" width="11.42578125" style="311" customWidth="1"/>
    <col min="3588" max="3588" width="15.85546875" style="311" customWidth="1"/>
    <col min="3589" max="3589" width="11.28515625" style="311" customWidth="1"/>
    <col min="3590" max="3590" width="10.85546875" style="311" customWidth="1"/>
    <col min="3591" max="3591" width="11" style="311" customWidth="1"/>
    <col min="3592" max="3592" width="11.140625" style="311" customWidth="1"/>
    <col min="3593" max="3593" width="10.7109375" style="311" customWidth="1"/>
    <col min="3594" max="3595" width="0" style="311" hidden="1" customWidth="1"/>
    <col min="3596" max="3840" width="9.140625" style="311"/>
    <col min="3841" max="3841" width="5.85546875" style="311" customWidth="1"/>
    <col min="3842" max="3842" width="6.140625" style="311" customWidth="1"/>
    <col min="3843" max="3843" width="11.42578125" style="311" customWidth="1"/>
    <col min="3844" max="3844" width="15.85546875" style="311" customWidth="1"/>
    <col min="3845" max="3845" width="11.28515625" style="311" customWidth="1"/>
    <col min="3846" max="3846" width="10.85546875" style="311" customWidth="1"/>
    <col min="3847" max="3847" width="11" style="311" customWidth="1"/>
    <col min="3848" max="3848" width="11.140625" style="311" customWidth="1"/>
    <col min="3849" max="3849" width="10.7109375" style="311" customWidth="1"/>
    <col min="3850" max="3851" width="0" style="311" hidden="1" customWidth="1"/>
    <col min="3852" max="4096" width="9.140625" style="311"/>
    <col min="4097" max="4097" width="5.85546875" style="311" customWidth="1"/>
    <col min="4098" max="4098" width="6.140625" style="311" customWidth="1"/>
    <col min="4099" max="4099" width="11.42578125" style="311" customWidth="1"/>
    <col min="4100" max="4100" width="15.85546875" style="311" customWidth="1"/>
    <col min="4101" max="4101" width="11.28515625" style="311" customWidth="1"/>
    <col min="4102" max="4102" width="10.85546875" style="311" customWidth="1"/>
    <col min="4103" max="4103" width="11" style="311" customWidth="1"/>
    <col min="4104" max="4104" width="11.140625" style="311" customWidth="1"/>
    <col min="4105" max="4105" width="10.7109375" style="311" customWidth="1"/>
    <col min="4106" max="4107" width="0" style="311" hidden="1" customWidth="1"/>
    <col min="4108" max="4352" width="9.140625" style="311"/>
    <col min="4353" max="4353" width="5.85546875" style="311" customWidth="1"/>
    <col min="4354" max="4354" width="6.140625" style="311" customWidth="1"/>
    <col min="4355" max="4355" width="11.42578125" style="311" customWidth="1"/>
    <col min="4356" max="4356" width="15.85546875" style="311" customWidth="1"/>
    <col min="4357" max="4357" width="11.28515625" style="311" customWidth="1"/>
    <col min="4358" max="4358" width="10.85546875" style="311" customWidth="1"/>
    <col min="4359" max="4359" width="11" style="311" customWidth="1"/>
    <col min="4360" max="4360" width="11.140625" style="311" customWidth="1"/>
    <col min="4361" max="4361" width="10.7109375" style="311" customWidth="1"/>
    <col min="4362" max="4363" width="0" style="311" hidden="1" customWidth="1"/>
    <col min="4364" max="4608" width="9.140625" style="311"/>
    <col min="4609" max="4609" width="5.85546875" style="311" customWidth="1"/>
    <col min="4610" max="4610" width="6.140625" style="311" customWidth="1"/>
    <col min="4611" max="4611" width="11.42578125" style="311" customWidth="1"/>
    <col min="4612" max="4612" width="15.85546875" style="311" customWidth="1"/>
    <col min="4613" max="4613" width="11.28515625" style="311" customWidth="1"/>
    <col min="4614" max="4614" width="10.85546875" style="311" customWidth="1"/>
    <col min="4615" max="4615" width="11" style="311" customWidth="1"/>
    <col min="4616" max="4616" width="11.140625" style="311" customWidth="1"/>
    <col min="4617" max="4617" width="10.7109375" style="311" customWidth="1"/>
    <col min="4618" max="4619" width="0" style="311" hidden="1" customWidth="1"/>
    <col min="4620" max="4864" width="9.140625" style="311"/>
    <col min="4865" max="4865" width="5.85546875" style="311" customWidth="1"/>
    <col min="4866" max="4866" width="6.140625" style="311" customWidth="1"/>
    <col min="4867" max="4867" width="11.42578125" style="311" customWidth="1"/>
    <col min="4868" max="4868" width="15.85546875" style="311" customWidth="1"/>
    <col min="4869" max="4869" width="11.28515625" style="311" customWidth="1"/>
    <col min="4870" max="4870" width="10.85546875" style="311" customWidth="1"/>
    <col min="4871" max="4871" width="11" style="311" customWidth="1"/>
    <col min="4872" max="4872" width="11.140625" style="311" customWidth="1"/>
    <col min="4873" max="4873" width="10.7109375" style="311" customWidth="1"/>
    <col min="4874" max="4875" width="0" style="311" hidden="1" customWidth="1"/>
    <col min="4876" max="5120" width="9.140625" style="311"/>
    <col min="5121" max="5121" width="5.85546875" style="311" customWidth="1"/>
    <col min="5122" max="5122" width="6.140625" style="311" customWidth="1"/>
    <col min="5123" max="5123" width="11.42578125" style="311" customWidth="1"/>
    <col min="5124" max="5124" width="15.85546875" style="311" customWidth="1"/>
    <col min="5125" max="5125" width="11.28515625" style="311" customWidth="1"/>
    <col min="5126" max="5126" width="10.85546875" style="311" customWidth="1"/>
    <col min="5127" max="5127" width="11" style="311" customWidth="1"/>
    <col min="5128" max="5128" width="11.140625" style="311" customWidth="1"/>
    <col min="5129" max="5129" width="10.7109375" style="311" customWidth="1"/>
    <col min="5130" max="5131" width="0" style="311" hidden="1" customWidth="1"/>
    <col min="5132" max="5376" width="9.140625" style="311"/>
    <col min="5377" max="5377" width="5.85546875" style="311" customWidth="1"/>
    <col min="5378" max="5378" width="6.140625" style="311" customWidth="1"/>
    <col min="5379" max="5379" width="11.42578125" style="311" customWidth="1"/>
    <col min="5380" max="5380" width="15.85546875" style="311" customWidth="1"/>
    <col min="5381" max="5381" width="11.28515625" style="311" customWidth="1"/>
    <col min="5382" max="5382" width="10.85546875" style="311" customWidth="1"/>
    <col min="5383" max="5383" width="11" style="311" customWidth="1"/>
    <col min="5384" max="5384" width="11.140625" style="311" customWidth="1"/>
    <col min="5385" max="5385" width="10.7109375" style="311" customWidth="1"/>
    <col min="5386" max="5387" width="0" style="311" hidden="1" customWidth="1"/>
    <col min="5388" max="5632" width="9.140625" style="311"/>
    <col min="5633" max="5633" width="5.85546875" style="311" customWidth="1"/>
    <col min="5634" max="5634" width="6.140625" style="311" customWidth="1"/>
    <col min="5635" max="5635" width="11.42578125" style="311" customWidth="1"/>
    <col min="5636" max="5636" width="15.85546875" style="311" customWidth="1"/>
    <col min="5637" max="5637" width="11.28515625" style="311" customWidth="1"/>
    <col min="5638" max="5638" width="10.85546875" style="311" customWidth="1"/>
    <col min="5639" max="5639" width="11" style="311" customWidth="1"/>
    <col min="5640" max="5640" width="11.140625" style="311" customWidth="1"/>
    <col min="5641" max="5641" width="10.7109375" style="311" customWidth="1"/>
    <col min="5642" max="5643" width="0" style="311" hidden="1" customWidth="1"/>
    <col min="5644" max="5888" width="9.140625" style="311"/>
    <col min="5889" max="5889" width="5.85546875" style="311" customWidth="1"/>
    <col min="5890" max="5890" width="6.140625" style="311" customWidth="1"/>
    <col min="5891" max="5891" width="11.42578125" style="311" customWidth="1"/>
    <col min="5892" max="5892" width="15.85546875" style="311" customWidth="1"/>
    <col min="5893" max="5893" width="11.28515625" style="311" customWidth="1"/>
    <col min="5894" max="5894" width="10.85546875" style="311" customWidth="1"/>
    <col min="5895" max="5895" width="11" style="311" customWidth="1"/>
    <col min="5896" max="5896" width="11.140625" style="311" customWidth="1"/>
    <col min="5897" max="5897" width="10.7109375" style="311" customWidth="1"/>
    <col min="5898" max="5899" width="0" style="311" hidden="1" customWidth="1"/>
    <col min="5900" max="6144" width="9.140625" style="311"/>
    <col min="6145" max="6145" width="5.85546875" style="311" customWidth="1"/>
    <col min="6146" max="6146" width="6.140625" style="311" customWidth="1"/>
    <col min="6147" max="6147" width="11.42578125" style="311" customWidth="1"/>
    <col min="6148" max="6148" width="15.85546875" style="311" customWidth="1"/>
    <col min="6149" max="6149" width="11.28515625" style="311" customWidth="1"/>
    <col min="6150" max="6150" width="10.85546875" style="311" customWidth="1"/>
    <col min="6151" max="6151" width="11" style="311" customWidth="1"/>
    <col min="6152" max="6152" width="11.140625" style="311" customWidth="1"/>
    <col min="6153" max="6153" width="10.7109375" style="311" customWidth="1"/>
    <col min="6154" max="6155" width="0" style="311" hidden="1" customWidth="1"/>
    <col min="6156" max="6400" width="9.140625" style="311"/>
    <col min="6401" max="6401" width="5.85546875" style="311" customWidth="1"/>
    <col min="6402" max="6402" width="6.140625" style="311" customWidth="1"/>
    <col min="6403" max="6403" width="11.42578125" style="311" customWidth="1"/>
    <col min="6404" max="6404" width="15.85546875" style="311" customWidth="1"/>
    <col min="6405" max="6405" width="11.28515625" style="311" customWidth="1"/>
    <col min="6406" max="6406" width="10.85546875" style="311" customWidth="1"/>
    <col min="6407" max="6407" width="11" style="311" customWidth="1"/>
    <col min="6408" max="6408" width="11.140625" style="311" customWidth="1"/>
    <col min="6409" max="6409" width="10.7109375" style="311" customWidth="1"/>
    <col min="6410" max="6411" width="0" style="311" hidden="1" customWidth="1"/>
    <col min="6412" max="6656" width="9.140625" style="311"/>
    <col min="6657" max="6657" width="5.85546875" style="311" customWidth="1"/>
    <col min="6658" max="6658" width="6.140625" style="311" customWidth="1"/>
    <col min="6659" max="6659" width="11.42578125" style="311" customWidth="1"/>
    <col min="6660" max="6660" width="15.85546875" style="311" customWidth="1"/>
    <col min="6661" max="6661" width="11.28515625" style="311" customWidth="1"/>
    <col min="6662" max="6662" width="10.85546875" style="311" customWidth="1"/>
    <col min="6663" max="6663" width="11" style="311" customWidth="1"/>
    <col min="6664" max="6664" width="11.140625" style="311" customWidth="1"/>
    <col min="6665" max="6665" width="10.7109375" style="311" customWidth="1"/>
    <col min="6666" max="6667" width="0" style="311" hidden="1" customWidth="1"/>
    <col min="6668" max="6912" width="9.140625" style="311"/>
    <col min="6913" max="6913" width="5.85546875" style="311" customWidth="1"/>
    <col min="6914" max="6914" width="6.140625" style="311" customWidth="1"/>
    <col min="6915" max="6915" width="11.42578125" style="311" customWidth="1"/>
    <col min="6916" max="6916" width="15.85546875" style="311" customWidth="1"/>
    <col min="6917" max="6917" width="11.28515625" style="311" customWidth="1"/>
    <col min="6918" max="6918" width="10.85546875" style="311" customWidth="1"/>
    <col min="6919" max="6919" width="11" style="311" customWidth="1"/>
    <col min="6920" max="6920" width="11.140625" style="311" customWidth="1"/>
    <col min="6921" max="6921" width="10.7109375" style="311" customWidth="1"/>
    <col min="6922" max="6923" width="0" style="311" hidden="1" customWidth="1"/>
    <col min="6924" max="7168" width="9.140625" style="311"/>
    <col min="7169" max="7169" width="5.85546875" style="311" customWidth="1"/>
    <col min="7170" max="7170" width="6.140625" style="311" customWidth="1"/>
    <col min="7171" max="7171" width="11.42578125" style="311" customWidth="1"/>
    <col min="7172" max="7172" width="15.85546875" style="311" customWidth="1"/>
    <col min="7173" max="7173" width="11.28515625" style="311" customWidth="1"/>
    <col min="7174" max="7174" width="10.85546875" style="311" customWidth="1"/>
    <col min="7175" max="7175" width="11" style="311" customWidth="1"/>
    <col min="7176" max="7176" width="11.140625" style="311" customWidth="1"/>
    <col min="7177" max="7177" width="10.7109375" style="311" customWidth="1"/>
    <col min="7178" max="7179" width="0" style="311" hidden="1" customWidth="1"/>
    <col min="7180" max="7424" width="9.140625" style="311"/>
    <col min="7425" max="7425" width="5.85546875" style="311" customWidth="1"/>
    <col min="7426" max="7426" width="6.140625" style="311" customWidth="1"/>
    <col min="7427" max="7427" width="11.42578125" style="311" customWidth="1"/>
    <col min="7428" max="7428" width="15.85546875" style="311" customWidth="1"/>
    <col min="7429" max="7429" width="11.28515625" style="311" customWidth="1"/>
    <col min="7430" max="7430" width="10.85546875" style="311" customWidth="1"/>
    <col min="7431" max="7431" width="11" style="311" customWidth="1"/>
    <col min="7432" max="7432" width="11.140625" style="311" customWidth="1"/>
    <col min="7433" max="7433" width="10.7109375" style="311" customWidth="1"/>
    <col min="7434" max="7435" width="0" style="311" hidden="1" customWidth="1"/>
    <col min="7436" max="7680" width="9.140625" style="311"/>
    <col min="7681" max="7681" width="5.85546875" style="311" customWidth="1"/>
    <col min="7682" max="7682" width="6.140625" style="311" customWidth="1"/>
    <col min="7683" max="7683" width="11.42578125" style="311" customWidth="1"/>
    <col min="7684" max="7684" width="15.85546875" style="311" customWidth="1"/>
    <col min="7685" max="7685" width="11.28515625" style="311" customWidth="1"/>
    <col min="7686" max="7686" width="10.85546875" style="311" customWidth="1"/>
    <col min="7687" max="7687" width="11" style="311" customWidth="1"/>
    <col min="7688" max="7688" width="11.140625" style="311" customWidth="1"/>
    <col min="7689" max="7689" width="10.7109375" style="311" customWidth="1"/>
    <col min="7690" max="7691" width="0" style="311" hidden="1" customWidth="1"/>
    <col min="7692" max="7936" width="9.140625" style="311"/>
    <col min="7937" max="7937" width="5.85546875" style="311" customWidth="1"/>
    <col min="7938" max="7938" width="6.140625" style="311" customWidth="1"/>
    <col min="7939" max="7939" width="11.42578125" style="311" customWidth="1"/>
    <col min="7940" max="7940" width="15.85546875" style="311" customWidth="1"/>
    <col min="7941" max="7941" width="11.28515625" style="311" customWidth="1"/>
    <col min="7942" max="7942" width="10.85546875" style="311" customWidth="1"/>
    <col min="7943" max="7943" width="11" style="311" customWidth="1"/>
    <col min="7944" max="7944" width="11.140625" style="311" customWidth="1"/>
    <col min="7945" max="7945" width="10.7109375" style="311" customWidth="1"/>
    <col min="7946" max="7947" width="0" style="311" hidden="1" customWidth="1"/>
    <col min="7948" max="8192" width="9.140625" style="311"/>
    <col min="8193" max="8193" width="5.85546875" style="311" customWidth="1"/>
    <col min="8194" max="8194" width="6.140625" style="311" customWidth="1"/>
    <col min="8195" max="8195" width="11.42578125" style="311" customWidth="1"/>
    <col min="8196" max="8196" width="15.85546875" style="311" customWidth="1"/>
    <col min="8197" max="8197" width="11.28515625" style="311" customWidth="1"/>
    <col min="8198" max="8198" width="10.85546875" style="311" customWidth="1"/>
    <col min="8199" max="8199" width="11" style="311" customWidth="1"/>
    <col min="8200" max="8200" width="11.140625" style="311" customWidth="1"/>
    <col min="8201" max="8201" width="10.7109375" style="311" customWidth="1"/>
    <col min="8202" max="8203" width="0" style="311" hidden="1" customWidth="1"/>
    <col min="8204" max="8448" width="9.140625" style="311"/>
    <col min="8449" max="8449" width="5.85546875" style="311" customWidth="1"/>
    <col min="8450" max="8450" width="6.140625" style="311" customWidth="1"/>
    <col min="8451" max="8451" width="11.42578125" style="311" customWidth="1"/>
    <col min="8452" max="8452" width="15.85546875" style="311" customWidth="1"/>
    <col min="8453" max="8453" width="11.28515625" style="311" customWidth="1"/>
    <col min="8454" max="8454" width="10.85546875" style="311" customWidth="1"/>
    <col min="8455" max="8455" width="11" style="311" customWidth="1"/>
    <col min="8456" max="8456" width="11.140625" style="311" customWidth="1"/>
    <col min="8457" max="8457" width="10.7109375" style="311" customWidth="1"/>
    <col min="8458" max="8459" width="0" style="311" hidden="1" customWidth="1"/>
    <col min="8460" max="8704" width="9.140625" style="311"/>
    <col min="8705" max="8705" width="5.85546875" style="311" customWidth="1"/>
    <col min="8706" max="8706" width="6.140625" style="311" customWidth="1"/>
    <col min="8707" max="8707" width="11.42578125" style="311" customWidth="1"/>
    <col min="8708" max="8708" width="15.85546875" style="311" customWidth="1"/>
    <col min="8709" max="8709" width="11.28515625" style="311" customWidth="1"/>
    <col min="8710" max="8710" width="10.85546875" style="311" customWidth="1"/>
    <col min="8711" max="8711" width="11" style="311" customWidth="1"/>
    <col min="8712" max="8712" width="11.140625" style="311" customWidth="1"/>
    <col min="8713" max="8713" width="10.7109375" style="311" customWidth="1"/>
    <col min="8714" max="8715" width="0" style="311" hidden="1" customWidth="1"/>
    <col min="8716" max="8960" width="9.140625" style="311"/>
    <col min="8961" max="8961" width="5.85546875" style="311" customWidth="1"/>
    <col min="8962" max="8962" width="6.140625" style="311" customWidth="1"/>
    <col min="8963" max="8963" width="11.42578125" style="311" customWidth="1"/>
    <col min="8964" max="8964" width="15.85546875" style="311" customWidth="1"/>
    <col min="8965" max="8965" width="11.28515625" style="311" customWidth="1"/>
    <col min="8966" max="8966" width="10.85546875" style="311" customWidth="1"/>
    <col min="8967" max="8967" width="11" style="311" customWidth="1"/>
    <col min="8968" max="8968" width="11.140625" style="311" customWidth="1"/>
    <col min="8969" max="8969" width="10.7109375" style="311" customWidth="1"/>
    <col min="8970" max="8971" width="0" style="311" hidden="1" customWidth="1"/>
    <col min="8972" max="9216" width="9.140625" style="311"/>
    <col min="9217" max="9217" width="5.85546875" style="311" customWidth="1"/>
    <col min="9218" max="9218" width="6.140625" style="311" customWidth="1"/>
    <col min="9219" max="9219" width="11.42578125" style="311" customWidth="1"/>
    <col min="9220" max="9220" width="15.85546875" style="311" customWidth="1"/>
    <col min="9221" max="9221" width="11.28515625" style="311" customWidth="1"/>
    <col min="9222" max="9222" width="10.85546875" style="311" customWidth="1"/>
    <col min="9223" max="9223" width="11" style="311" customWidth="1"/>
    <col min="9224" max="9224" width="11.140625" style="311" customWidth="1"/>
    <col min="9225" max="9225" width="10.7109375" style="311" customWidth="1"/>
    <col min="9226" max="9227" width="0" style="311" hidden="1" customWidth="1"/>
    <col min="9228" max="9472" width="9.140625" style="311"/>
    <col min="9473" max="9473" width="5.85546875" style="311" customWidth="1"/>
    <col min="9474" max="9474" width="6.140625" style="311" customWidth="1"/>
    <col min="9475" max="9475" width="11.42578125" style="311" customWidth="1"/>
    <col min="9476" max="9476" width="15.85546875" style="311" customWidth="1"/>
    <col min="9477" max="9477" width="11.28515625" style="311" customWidth="1"/>
    <col min="9478" max="9478" width="10.85546875" style="311" customWidth="1"/>
    <col min="9479" max="9479" width="11" style="311" customWidth="1"/>
    <col min="9480" max="9480" width="11.140625" style="311" customWidth="1"/>
    <col min="9481" max="9481" width="10.7109375" style="311" customWidth="1"/>
    <col min="9482" max="9483" width="0" style="311" hidden="1" customWidth="1"/>
    <col min="9484" max="9728" width="9.140625" style="311"/>
    <col min="9729" max="9729" width="5.85546875" style="311" customWidth="1"/>
    <col min="9730" max="9730" width="6.140625" style="311" customWidth="1"/>
    <col min="9731" max="9731" width="11.42578125" style="311" customWidth="1"/>
    <col min="9732" max="9732" width="15.85546875" style="311" customWidth="1"/>
    <col min="9733" max="9733" width="11.28515625" style="311" customWidth="1"/>
    <col min="9734" max="9734" width="10.85546875" style="311" customWidth="1"/>
    <col min="9735" max="9735" width="11" style="311" customWidth="1"/>
    <col min="9736" max="9736" width="11.140625" style="311" customWidth="1"/>
    <col min="9737" max="9737" width="10.7109375" style="311" customWidth="1"/>
    <col min="9738" max="9739" width="0" style="311" hidden="1" customWidth="1"/>
    <col min="9740" max="9984" width="9.140625" style="311"/>
    <col min="9985" max="9985" width="5.85546875" style="311" customWidth="1"/>
    <col min="9986" max="9986" width="6.140625" style="311" customWidth="1"/>
    <col min="9987" max="9987" width="11.42578125" style="311" customWidth="1"/>
    <col min="9988" max="9988" width="15.85546875" style="311" customWidth="1"/>
    <col min="9989" max="9989" width="11.28515625" style="311" customWidth="1"/>
    <col min="9990" max="9990" width="10.85546875" style="311" customWidth="1"/>
    <col min="9991" max="9991" width="11" style="311" customWidth="1"/>
    <col min="9992" max="9992" width="11.140625" style="311" customWidth="1"/>
    <col min="9993" max="9993" width="10.7109375" style="311" customWidth="1"/>
    <col min="9994" max="9995" width="0" style="311" hidden="1" customWidth="1"/>
    <col min="9996" max="10240" width="9.140625" style="311"/>
    <col min="10241" max="10241" width="5.85546875" style="311" customWidth="1"/>
    <col min="10242" max="10242" width="6.140625" style="311" customWidth="1"/>
    <col min="10243" max="10243" width="11.42578125" style="311" customWidth="1"/>
    <col min="10244" max="10244" width="15.85546875" style="311" customWidth="1"/>
    <col min="10245" max="10245" width="11.28515625" style="311" customWidth="1"/>
    <col min="10246" max="10246" width="10.85546875" style="311" customWidth="1"/>
    <col min="10247" max="10247" width="11" style="311" customWidth="1"/>
    <col min="10248" max="10248" width="11.140625" style="311" customWidth="1"/>
    <col min="10249" max="10249" width="10.7109375" style="311" customWidth="1"/>
    <col min="10250" max="10251" width="0" style="311" hidden="1" customWidth="1"/>
    <col min="10252" max="10496" width="9.140625" style="311"/>
    <col min="10497" max="10497" width="5.85546875" style="311" customWidth="1"/>
    <col min="10498" max="10498" width="6.140625" style="311" customWidth="1"/>
    <col min="10499" max="10499" width="11.42578125" style="311" customWidth="1"/>
    <col min="10500" max="10500" width="15.85546875" style="311" customWidth="1"/>
    <col min="10501" max="10501" width="11.28515625" style="311" customWidth="1"/>
    <col min="10502" max="10502" width="10.85546875" style="311" customWidth="1"/>
    <col min="10503" max="10503" width="11" style="311" customWidth="1"/>
    <col min="10504" max="10504" width="11.140625" style="311" customWidth="1"/>
    <col min="10505" max="10505" width="10.7109375" style="311" customWidth="1"/>
    <col min="10506" max="10507" width="0" style="311" hidden="1" customWidth="1"/>
    <col min="10508" max="10752" width="9.140625" style="311"/>
    <col min="10753" max="10753" width="5.85546875" style="311" customWidth="1"/>
    <col min="10754" max="10754" width="6.140625" style="311" customWidth="1"/>
    <col min="10755" max="10755" width="11.42578125" style="311" customWidth="1"/>
    <col min="10756" max="10756" width="15.85546875" style="311" customWidth="1"/>
    <col min="10757" max="10757" width="11.28515625" style="311" customWidth="1"/>
    <col min="10758" max="10758" width="10.85546875" style="311" customWidth="1"/>
    <col min="10759" max="10759" width="11" style="311" customWidth="1"/>
    <col min="10760" max="10760" width="11.140625" style="311" customWidth="1"/>
    <col min="10761" max="10761" width="10.7109375" style="311" customWidth="1"/>
    <col min="10762" max="10763" width="0" style="311" hidden="1" customWidth="1"/>
    <col min="10764" max="11008" width="9.140625" style="311"/>
    <col min="11009" max="11009" width="5.85546875" style="311" customWidth="1"/>
    <col min="11010" max="11010" width="6.140625" style="311" customWidth="1"/>
    <col min="11011" max="11011" width="11.42578125" style="311" customWidth="1"/>
    <col min="11012" max="11012" width="15.85546875" style="311" customWidth="1"/>
    <col min="11013" max="11013" width="11.28515625" style="311" customWidth="1"/>
    <col min="11014" max="11014" width="10.85546875" style="311" customWidth="1"/>
    <col min="11015" max="11015" width="11" style="311" customWidth="1"/>
    <col min="11016" max="11016" width="11.140625" style="311" customWidth="1"/>
    <col min="11017" max="11017" width="10.7109375" style="311" customWidth="1"/>
    <col min="11018" max="11019" width="0" style="311" hidden="1" customWidth="1"/>
    <col min="11020" max="11264" width="9.140625" style="311"/>
    <col min="11265" max="11265" width="5.85546875" style="311" customWidth="1"/>
    <col min="11266" max="11266" width="6.140625" style="311" customWidth="1"/>
    <col min="11267" max="11267" width="11.42578125" style="311" customWidth="1"/>
    <col min="11268" max="11268" width="15.85546875" style="311" customWidth="1"/>
    <col min="11269" max="11269" width="11.28515625" style="311" customWidth="1"/>
    <col min="11270" max="11270" width="10.85546875" style="311" customWidth="1"/>
    <col min="11271" max="11271" width="11" style="311" customWidth="1"/>
    <col min="11272" max="11272" width="11.140625" style="311" customWidth="1"/>
    <col min="11273" max="11273" width="10.7109375" style="311" customWidth="1"/>
    <col min="11274" max="11275" width="0" style="311" hidden="1" customWidth="1"/>
    <col min="11276" max="11520" width="9.140625" style="311"/>
    <col min="11521" max="11521" width="5.85546875" style="311" customWidth="1"/>
    <col min="11522" max="11522" width="6.140625" style="311" customWidth="1"/>
    <col min="11523" max="11523" width="11.42578125" style="311" customWidth="1"/>
    <col min="11524" max="11524" width="15.85546875" style="311" customWidth="1"/>
    <col min="11525" max="11525" width="11.28515625" style="311" customWidth="1"/>
    <col min="11526" max="11526" width="10.85546875" style="311" customWidth="1"/>
    <col min="11527" max="11527" width="11" style="311" customWidth="1"/>
    <col min="11528" max="11528" width="11.140625" style="311" customWidth="1"/>
    <col min="11529" max="11529" width="10.7109375" style="311" customWidth="1"/>
    <col min="11530" max="11531" width="0" style="311" hidden="1" customWidth="1"/>
    <col min="11532" max="11776" width="9.140625" style="311"/>
    <col min="11777" max="11777" width="5.85546875" style="311" customWidth="1"/>
    <col min="11778" max="11778" width="6.140625" style="311" customWidth="1"/>
    <col min="11779" max="11779" width="11.42578125" style="311" customWidth="1"/>
    <col min="11780" max="11780" width="15.85546875" style="311" customWidth="1"/>
    <col min="11781" max="11781" width="11.28515625" style="311" customWidth="1"/>
    <col min="11782" max="11782" width="10.85546875" style="311" customWidth="1"/>
    <col min="11783" max="11783" width="11" style="311" customWidth="1"/>
    <col min="11784" max="11784" width="11.140625" style="311" customWidth="1"/>
    <col min="11785" max="11785" width="10.7109375" style="311" customWidth="1"/>
    <col min="11786" max="11787" width="0" style="311" hidden="1" customWidth="1"/>
    <col min="11788" max="12032" width="9.140625" style="311"/>
    <col min="12033" max="12033" width="5.85546875" style="311" customWidth="1"/>
    <col min="12034" max="12034" width="6.140625" style="311" customWidth="1"/>
    <col min="12035" max="12035" width="11.42578125" style="311" customWidth="1"/>
    <col min="12036" max="12036" width="15.85546875" style="311" customWidth="1"/>
    <col min="12037" max="12037" width="11.28515625" style="311" customWidth="1"/>
    <col min="12038" max="12038" width="10.85546875" style="311" customWidth="1"/>
    <col min="12039" max="12039" width="11" style="311" customWidth="1"/>
    <col min="12040" max="12040" width="11.140625" style="311" customWidth="1"/>
    <col min="12041" max="12041" width="10.7109375" style="311" customWidth="1"/>
    <col min="12042" max="12043" width="0" style="311" hidden="1" customWidth="1"/>
    <col min="12044" max="12288" width="9.140625" style="311"/>
    <col min="12289" max="12289" width="5.85546875" style="311" customWidth="1"/>
    <col min="12290" max="12290" width="6.140625" style="311" customWidth="1"/>
    <col min="12291" max="12291" width="11.42578125" style="311" customWidth="1"/>
    <col min="12292" max="12292" width="15.85546875" style="311" customWidth="1"/>
    <col min="12293" max="12293" width="11.28515625" style="311" customWidth="1"/>
    <col min="12294" max="12294" width="10.85546875" style="311" customWidth="1"/>
    <col min="12295" max="12295" width="11" style="311" customWidth="1"/>
    <col min="12296" max="12296" width="11.140625" style="311" customWidth="1"/>
    <col min="12297" max="12297" width="10.7109375" style="311" customWidth="1"/>
    <col min="12298" max="12299" width="0" style="311" hidden="1" customWidth="1"/>
    <col min="12300" max="12544" width="9.140625" style="311"/>
    <col min="12545" max="12545" width="5.85546875" style="311" customWidth="1"/>
    <col min="12546" max="12546" width="6.140625" style="311" customWidth="1"/>
    <col min="12547" max="12547" width="11.42578125" style="311" customWidth="1"/>
    <col min="12548" max="12548" width="15.85546875" style="311" customWidth="1"/>
    <col min="12549" max="12549" width="11.28515625" style="311" customWidth="1"/>
    <col min="12550" max="12550" width="10.85546875" style="311" customWidth="1"/>
    <col min="12551" max="12551" width="11" style="311" customWidth="1"/>
    <col min="12552" max="12552" width="11.140625" style="311" customWidth="1"/>
    <col min="12553" max="12553" width="10.7109375" style="311" customWidth="1"/>
    <col min="12554" max="12555" width="0" style="311" hidden="1" customWidth="1"/>
    <col min="12556" max="12800" width="9.140625" style="311"/>
    <col min="12801" max="12801" width="5.85546875" style="311" customWidth="1"/>
    <col min="12802" max="12802" width="6.140625" style="311" customWidth="1"/>
    <col min="12803" max="12803" width="11.42578125" style="311" customWidth="1"/>
    <col min="12804" max="12804" width="15.85546875" style="311" customWidth="1"/>
    <col min="12805" max="12805" width="11.28515625" style="311" customWidth="1"/>
    <col min="12806" max="12806" width="10.85546875" style="311" customWidth="1"/>
    <col min="12807" max="12807" width="11" style="311" customWidth="1"/>
    <col min="12808" max="12808" width="11.140625" style="311" customWidth="1"/>
    <col min="12809" max="12809" width="10.7109375" style="311" customWidth="1"/>
    <col min="12810" max="12811" width="0" style="311" hidden="1" customWidth="1"/>
    <col min="12812" max="13056" width="9.140625" style="311"/>
    <col min="13057" max="13057" width="5.85546875" style="311" customWidth="1"/>
    <col min="13058" max="13058" width="6.140625" style="311" customWidth="1"/>
    <col min="13059" max="13059" width="11.42578125" style="311" customWidth="1"/>
    <col min="13060" max="13060" width="15.85546875" style="311" customWidth="1"/>
    <col min="13061" max="13061" width="11.28515625" style="311" customWidth="1"/>
    <col min="13062" max="13062" width="10.85546875" style="311" customWidth="1"/>
    <col min="13063" max="13063" width="11" style="311" customWidth="1"/>
    <col min="13064" max="13064" width="11.140625" style="311" customWidth="1"/>
    <col min="13065" max="13065" width="10.7109375" style="311" customWidth="1"/>
    <col min="13066" max="13067" width="0" style="311" hidden="1" customWidth="1"/>
    <col min="13068" max="13312" width="9.140625" style="311"/>
    <col min="13313" max="13313" width="5.85546875" style="311" customWidth="1"/>
    <col min="13314" max="13314" width="6.140625" style="311" customWidth="1"/>
    <col min="13315" max="13315" width="11.42578125" style="311" customWidth="1"/>
    <col min="13316" max="13316" width="15.85546875" style="311" customWidth="1"/>
    <col min="13317" max="13317" width="11.28515625" style="311" customWidth="1"/>
    <col min="13318" max="13318" width="10.85546875" style="311" customWidth="1"/>
    <col min="13319" max="13319" width="11" style="311" customWidth="1"/>
    <col min="13320" max="13320" width="11.140625" style="311" customWidth="1"/>
    <col min="13321" max="13321" width="10.7109375" style="311" customWidth="1"/>
    <col min="13322" max="13323" width="0" style="311" hidden="1" customWidth="1"/>
    <col min="13324" max="13568" width="9.140625" style="311"/>
    <col min="13569" max="13569" width="5.85546875" style="311" customWidth="1"/>
    <col min="13570" max="13570" width="6.140625" style="311" customWidth="1"/>
    <col min="13571" max="13571" width="11.42578125" style="311" customWidth="1"/>
    <col min="13572" max="13572" width="15.85546875" style="311" customWidth="1"/>
    <col min="13573" max="13573" width="11.28515625" style="311" customWidth="1"/>
    <col min="13574" max="13574" width="10.85546875" style="311" customWidth="1"/>
    <col min="13575" max="13575" width="11" style="311" customWidth="1"/>
    <col min="13576" max="13576" width="11.140625" style="311" customWidth="1"/>
    <col min="13577" max="13577" width="10.7109375" style="311" customWidth="1"/>
    <col min="13578" max="13579" width="0" style="311" hidden="1" customWidth="1"/>
    <col min="13580" max="13824" width="9.140625" style="311"/>
    <col min="13825" max="13825" width="5.85546875" style="311" customWidth="1"/>
    <col min="13826" max="13826" width="6.140625" style="311" customWidth="1"/>
    <col min="13827" max="13827" width="11.42578125" style="311" customWidth="1"/>
    <col min="13828" max="13828" width="15.85546875" style="311" customWidth="1"/>
    <col min="13829" max="13829" width="11.28515625" style="311" customWidth="1"/>
    <col min="13830" max="13830" width="10.85546875" style="311" customWidth="1"/>
    <col min="13831" max="13831" width="11" style="311" customWidth="1"/>
    <col min="13832" max="13832" width="11.140625" style="311" customWidth="1"/>
    <col min="13833" max="13833" width="10.7109375" style="311" customWidth="1"/>
    <col min="13834" max="13835" width="0" style="311" hidden="1" customWidth="1"/>
    <col min="13836" max="14080" width="9.140625" style="311"/>
    <col min="14081" max="14081" width="5.85546875" style="311" customWidth="1"/>
    <col min="14082" max="14082" width="6.140625" style="311" customWidth="1"/>
    <col min="14083" max="14083" width="11.42578125" style="311" customWidth="1"/>
    <col min="14084" max="14084" width="15.85546875" style="311" customWidth="1"/>
    <col min="14085" max="14085" width="11.28515625" style="311" customWidth="1"/>
    <col min="14086" max="14086" width="10.85546875" style="311" customWidth="1"/>
    <col min="14087" max="14087" width="11" style="311" customWidth="1"/>
    <col min="14088" max="14088" width="11.140625" style="311" customWidth="1"/>
    <col min="14089" max="14089" width="10.7109375" style="311" customWidth="1"/>
    <col min="14090" max="14091" width="0" style="311" hidden="1" customWidth="1"/>
    <col min="14092" max="14336" width="9.140625" style="311"/>
    <col min="14337" max="14337" width="5.85546875" style="311" customWidth="1"/>
    <col min="14338" max="14338" width="6.140625" style="311" customWidth="1"/>
    <col min="14339" max="14339" width="11.42578125" style="311" customWidth="1"/>
    <col min="14340" max="14340" width="15.85546875" style="311" customWidth="1"/>
    <col min="14341" max="14341" width="11.28515625" style="311" customWidth="1"/>
    <col min="14342" max="14342" width="10.85546875" style="311" customWidth="1"/>
    <col min="14343" max="14343" width="11" style="311" customWidth="1"/>
    <col min="14344" max="14344" width="11.140625" style="311" customWidth="1"/>
    <col min="14345" max="14345" width="10.7109375" style="311" customWidth="1"/>
    <col min="14346" max="14347" width="0" style="311" hidden="1" customWidth="1"/>
    <col min="14348" max="14592" width="9.140625" style="311"/>
    <col min="14593" max="14593" width="5.85546875" style="311" customWidth="1"/>
    <col min="14594" max="14594" width="6.140625" style="311" customWidth="1"/>
    <col min="14595" max="14595" width="11.42578125" style="311" customWidth="1"/>
    <col min="14596" max="14596" width="15.85546875" style="311" customWidth="1"/>
    <col min="14597" max="14597" width="11.28515625" style="311" customWidth="1"/>
    <col min="14598" max="14598" width="10.85546875" style="311" customWidth="1"/>
    <col min="14599" max="14599" width="11" style="311" customWidth="1"/>
    <col min="14600" max="14600" width="11.140625" style="311" customWidth="1"/>
    <col min="14601" max="14601" width="10.7109375" style="311" customWidth="1"/>
    <col min="14602" max="14603" width="0" style="311" hidden="1" customWidth="1"/>
    <col min="14604" max="14848" width="9.140625" style="311"/>
    <col min="14849" max="14849" width="5.85546875" style="311" customWidth="1"/>
    <col min="14850" max="14850" width="6.140625" style="311" customWidth="1"/>
    <col min="14851" max="14851" width="11.42578125" style="311" customWidth="1"/>
    <col min="14852" max="14852" width="15.85546875" style="311" customWidth="1"/>
    <col min="14853" max="14853" width="11.28515625" style="311" customWidth="1"/>
    <col min="14854" max="14854" width="10.85546875" style="311" customWidth="1"/>
    <col min="14855" max="14855" width="11" style="311" customWidth="1"/>
    <col min="14856" max="14856" width="11.140625" style="311" customWidth="1"/>
    <col min="14857" max="14857" width="10.7109375" style="311" customWidth="1"/>
    <col min="14858" max="14859" width="0" style="311" hidden="1" customWidth="1"/>
    <col min="14860" max="15104" width="9.140625" style="311"/>
    <col min="15105" max="15105" width="5.85546875" style="311" customWidth="1"/>
    <col min="15106" max="15106" width="6.140625" style="311" customWidth="1"/>
    <col min="15107" max="15107" width="11.42578125" style="311" customWidth="1"/>
    <col min="15108" max="15108" width="15.85546875" style="311" customWidth="1"/>
    <col min="15109" max="15109" width="11.28515625" style="311" customWidth="1"/>
    <col min="15110" max="15110" width="10.85546875" style="311" customWidth="1"/>
    <col min="15111" max="15111" width="11" style="311" customWidth="1"/>
    <col min="15112" max="15112" width="11.140625" style="311" customWidth="1"/>
    <col min="15113" max="15113" width="10.7109375" style="311" customWidth="1"/>
    <col min="15114" max="15115" width="0" style="311" hidden="1" customWidth="1"/>
    <col min="15116" max="15360" width="9.140625" style="311"/>
    <col min="15361" max="15361" width="5.85546875" style="311" customWidth="1"/>
    <col min="15362" max="15362" width="6.140625" style="311" customWidth="1"/>
    <col min="15363" max="15363" width="11.42578125" style="311" customWidth="1"/>
    <col min="15364" max="15364" width="15.85546875" style="311" customWidth="1"/>
    <col min="15365" max="15365" width="11.28515625" style="311" customWidth="1"/>
    <col min="15366" max="15366" width="10.85546875" style="311" customWidth="1"/>
    <col min="15367" max="15367" width="11" style="311" customWidth="1"/>
    <col min="15368" max="15368" width="11.140625" style="311" customWidth="1"/>
    <col min="15369" max="15369" width="10.7109375" style="311" customWidth="1"/>
    <col min="15370" max="15371" width="0" style="311" hidden="1" customWidth="1"/>
    <col min="15372" max="15616" width="9.140625" style="311"/>
    <col min="15617" max="15617" width="5.85546875" style="311" customWidth="1"/>
    <col min="15618" max="15618" width="6.140625" style="311" customWidth="1"/>
    <col min="15619" max="15619" width="11.42578125" style="311" customWidth="1"/>
    <col min="15620" max="15620" width="15.85546875" style="311" customWidth="1"/>
    <col min="15621" max="15621" width="11.28515625" style="311" customWidth="1"/>
    <col min="15622" max="15622" width="10.85546875" style="311" customWidth="1"/>
    <col min="15623" max="15623" width="11" style="311" customWidth="1"/>
    <col min="15624" max="15624" width="11.140625" style="311" customWidth="1"/>
    <col min="15625" max="15625" width="10.7109375" style="311" customWidth="1"/>
    <col min="15626" max="15627" width="0" style="311" hidden="1" customWidth="1"/>
    <col min="15628" max="15872" width="9.140625" style="311"/>
    <col min="15873" max="15873" width="5.85546875" style="311" customWidth="1"/>
    <col min="15874" max="15874" width="6.140625" style="311" customWidth="1"/>
    <col min="15875" max="15875" width="11.42578125" style="311" customWidth="1"/>
    <col min="15876" max="15876" width="15.85546875" style="311" customWidth="1"/>
    <col min="15877" max="15877" width="11.28515625" style="311" customWidth="1"/>
    <col min="15878" max="15878" width="10.85546875" style="311" customWidth="1"/>
    <col min="15879" max="15879" width="11" style="311" customWidth="1"/>
    <col min="15880" max="15880" width="11.140625" style="311" customWidth="1"/>
    <col min="15881" max="15881" width="10.7109375" style="311" customWidth="1"/>
    <col min="15882" max="15883" width="0" style="311" hidden="1" customWidth="1"/>
    <col min="15884" max="16128" width="9.140625" style="311"/>
    <col min="16129" max="16129" width="5.85546875" style="311" customWidth="1"/>
    <col min="16130" max="16130" width="6.140625" style="311" customWidth="1"/>
    <col min="16131" max="16131" width="11.42578125" style="311" customWidth="1"/>
    <col min="16132" max="16132" width="15.85546875" style="311" customWidth="1"/>
    <col min="16133" max="16133" width="11.28515625" style="311" customWidth="1"/>
    <col min="16134" max="16134" width="10.85546875" style="311" customWidth="1"/>
    <col min="16135" max="16135" width="11" style="311" customWidth="1"/>
    <col min="16136" max="16136" width="11.140625" style="311" customWidth="1"/>
    <col min="16137" max="16137" width="10.7109375" style="311" customWidth="1"/>
    <col min="16138" max="16139" width="0" style="311" hidden="1" customWidth="1"/>
    <col min="16140" max="16384" width="9.140625" style="311"/>
  </cols>
  <sheetData>
    <row r="1" spans="1:9" x14ac:dyDescent="0.2">
      <c r="A1" s="307" t="s">
        <v>1</v>
      </c>
      <c r="B1" s="308"/>
      <c r="C1" s="309" t="s">
        <v>159</v>
      </c>
      <c r="D1" s="308"/>
      <c r="E1" s="308"/>
      <c r="F1" s="308"/>
      <c r="G1" s="309" t="s">
        <v>53</v>
      </c>
      <c r="H1" s="308" t="s">
        <v>142</v>
      </c>
      <c r="I1" s="310"/>
    </row>
    <row r="2" spans="1:9" ht="12" thickBot="1" x14ac:dyDescent="0.25">
      <c r="A2" s="312" t="s">
        <v>54</v>
      </c>
      <c r="B2" s="313"/>
      <c r="C2" s="314" t="s">
        <v>160</v>
      </c>
      <c r="D2" s="313"/>
      <c r="E2" s="313"/>
      <c r="F2" s="313"/>
      <c r="G2" s="314" t="s">
        <v>144</v>
      </c>
      <c r="H2" s="313"/>
      <c r="I2" s="315"/>
    </row>
    <row r="4" spans="1:9" ht="18" x14ac:dyDescent="0.25">
      <c r="A4" s="395" t="s">
        <v>55</v>
      </c>
      <c r="B4" s="395"/>
      <c r="C4" s="395"/>
      <c r="D4" s="395"/>
      <c r="E4" s="395"/>
      <c r="F4" s="395"/>
      <c r="G4" s="395"/>
      <c r="H4" s="395"/>
      <c r="I4" s="395"/>
    </row>
    <row r="5" spans="1:9" ht="12" thickBot="1" x14ac:dyDescent="0.25"/>
    <row r="6" spans="1:9" x14ac:dyDescent="0.2">
      <c r="A6" s="316" t="s">
        <v>56</v>
      </c>
      <c r="B6" s="317"/>
      <c r="C6" s="318"/>
      <c r="D6" s="319"/>
      <c r="E6" s="320" t="s">
        <v>4</v>
      </c>
      <c r="F6" s="320" t="s">
        <v>5</v>
      </c>
      <c r="G6" s="320" t="s">
        <v>6</v>
      </c>
      <c r="H6" s="320" t="s">
        <v>7</v>
      </c>
      <c r="I6" s="321" t="s">
        <v>8</v>
      </c>
    </row>
    <row r="7" spans="1:9" x14ac:dyDescent="0.2">
      <c r="A7" s="322" t="s">
        <v>161</v>
      </c>
      <c r="B7" s="323" t="s">
        <v>162</v>
      </c>
      <c r="C7" s="324"/>
      <c r="D7" s="325"/>
      <c r="E7" s="326">
        <v>526.88</v>
      </c>
      <c r="F7" s="326">
        <v>0</v>
      </c>
      <c r="G7" s="326">
        <v>0</v>
      </c>
      <c r="H7" s="326">
        <v>0</v>
      </c>
      <c r="I7" s="327">
        <v>0</v>
      </c>
    </row>
    <row r="8" spans="1:9" x14ac:dyDescent="0.2">
      <c r="A8" s="322" t="s">
        <v>169</v>
      </c>
      <c r="B8" s="323" t="s">
        <v>170</v>
      </c>
      <c r="C8" s="324"/>
      <c r="D8" s="325"/>
      <c r="E8" s="326">
        <v>0</v>
      </c>
      <c r="F8" s="326">
        <v>709.6</v>
      </c>
      <c r="G8" s="326">
        <v>0</v>
      </c>
      <c r="H8" s="326">
        <v>0</v>
      </c>
      <c r="I8" s="327">
        <v>0</v>
      </c>
    </row>
    <row r="9" spans="1:9" x14ac:dyDescent="0.2">
      <c r="A9" s="322" t="s">
        <v>163</v>
      </c>
      <c r="B9" s="323" t="s">
        <v>164</v>
      </c>
      <c r="C9" s="324"/>
      <c r="D9" s="325"/>
      <c r="E9" s="326">
        <v>0</v>
      </c>
      <c r="F9" s="326">
        <v>17531.57</v>
      </c>
      <c r="G9" s="326">
        <v>0</v>
      </c>
      <c r="H9" s="326">
        <v>0</v>
      </c>
      <c r="I9" s="327">
        <v>0</v>
      </c>
    </row>
    <row r="10" spans="1:9" x14ac:dyDescent="0.2">
      <c r="A10" s="322" t="s">
        <v>171</v>
      </c>
      <c r="B10" s="323" t="s">
        <v>172</v>
      </c>
      <c r="C10" s="324"/>
      <c r="D10" s="325"/>
      <c r="E10" s="326">
        <v>0</v>
      </c>
      <c r="F10" s="326">
        <v>16143.52</v>
      </c>
      <c r="G10" s="326">
        <v>0</v>
      </c>
      <c r="H10" s="326">
        <v>0</v>
      </c>
      <c r="I10" s="327">
        <v>0</v>
      </c>
    </row>
    <row r="11" spans="1:9" x14ac:dyDescent="0.2">
      <c r="A11" s="322" t="s">
        <v>173</v>
      </c>
      <c r="B11" s="323" t="s">
        <v>174</v>
      </c>
      <c r="C11" s="324"/>
      <c r="D11" s="325"/>
      <c r="E11" s="326">
        <v>0</v>
      </c>
      <c r="F11" s="326">
        <v>985</v>
      </c>
      <c r="G11" s="326">
        <v>0</v>
      </c>
      <c r="H11" s="326">
        <v>0</v>
      </c>
      <c r="I11" s="327">
        <v>0</v>
      </c>
    </row>
    <row r="12" spans="1:9" x14ac:dyDescent="0.2">
      <c r="A12" s="322" t="s">
        <v>175</v>
      </c>
      <c r="B12" s="323" t="s">
        <v>166</v>
      </c>
      <c r="C12" s="324"/>
      <c r="D12" s="325"/>
      <c r="E12" s="326">
        <v>0</v>
      </c>
      <c r="F12" s="326">
        <v>325.2</v>
      </c>
      <c r="G12" s="326">
        <v>0</v>
      </c>
      <c r="H12" s="326">
        <v>0</v>
      </c>
      <c r="I12" s="327">
        <v>3603.5</v>
      </c>
    </row>
    <row r="13" spans="1:9" ht="12" thickBot="1" x14ac:dyDescent="0.25">
      <c r="A13" s="328"/>
      <c r="B13" s="329" t="s">
        <v>57</v>
      </c>
      <c r="C13" s="330"/>
      <c r="D13" s="331"/>
      <c r="E13" s="332">
        <f>SUM(E7:E12)</f>
        <v>526.88</v>
      </c>
      <c r="F13" s="332">
        <f>SUM(F7:F12)</f>
        <v>35694.89</v>
      </c>
      <c r="G13" s="332">
        <f>SUM(G7:G12)</f>
        <v>0</v>
      </c>
      <c r="H13" s="332">
        <f>SUM(H7:H12)</f>
        <v>0</v>
      </c>
      <c r="I13" s="333">
        <f>SUM(I7:I12)</f>
        <v>3603.5</v>
      </c>
    </row>
    <row r="14" spans="1:9" x14ac:dyDescent="0.2">
      <c r="A14" s="334"/>
    </row>
    <row r="15" spans="1:9" ht="18" x14ac:dyDescent="0.25">
      <c r="A15" s="395" t="s">
        <v>58</v>
      </c>
      <c r="B15" s="395"/>
      <c r="C15" s="395"/>
      <c r="D15" s="395"/>
      <c r="E15" s="395"/>
      <c r="F15" s="395"/>
      <c r="G15" s="395"/>
      <c r="H15" s="395"/>
      <c r="I15" s="395"/>
    </row>
    <row r="16" spans="1:9" ht="12" thickBot="1" x14ac:dyDescent="0.25"/>
    <row r="17" spans="1:10" x14ac:dyDescent="0.2">
      <c r="A17" s="316" t="s">
        <v>59</v>
      </c>
      <c r="B17" s="318"/>
      <c r="C17" s="318"/>
      <c r="D17" s="319"/>
      <c r="E17" s="335" t="s">
        <v>167</v>
      </c>
      <c r="F17" s="335" t="s">
        <v>3</v>
      </c>
      <c r="G17" s="335" t="s">
        <v>61</v>
      </c>
      <c r="H17" s="317"/>
      <c r="I17" s="336" t="s">
        <v>168</v>
      </c>
      <c r="J17" s="337"/>
    </row>
    <row r="18" spans="1:10" ht="12" thickBot="1" x14ac:dyDescent="0.25">
      <c r="A18" s="338"/>
      <c r="B18" s="339" t="s">
        <v>62</v>
      </c>
      <c r="C18" s="339"/>
      <c r="D18" s="340"/>
      <c r="E18" s="341"/>
      <c r="F18" s="341"/>
      <c r="G18" s="341"/>
      <c r="H18" s="342"/>
      <c r="I18" s="343"/>
      <c r="J18" s="337"/>
    </row>
  </sheetData>
  <mergeCells count="2">
    <mergeCell ref="A4:I4"/>
    <mergeCell ref="A15:I15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J30" sqref="J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266" max="266" width="27.42578125" customWidth="1"/>
    <col min="267" max="267" width="40.140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522" max="522" width="27.42578125" customWidth="1"/>
    <col min="523" max="523" width="40.140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778" max="778" width="27.42578125" customWidth="1"/>
    <col min="779" max="779" width="40.140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034" max="1034" width="27.42578125" customWidth="1"/>
    <col min="1035" max="1035" width="40.140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290" max="1290" width="27.42578125" customWidth="1"/>
    <col min="1291" max="1291" width="40.140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546" max="1546" width="27.42578125" customWidth="1"/>
    <col min="1547" max="1547" width="40.140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1802" max="1802" width="27.42578125" customWidth="1"/>
    <col min="1803" max="1803" width="40.140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058" max="2058" width="27.42578125" customWidth="1"/>
    <col min="2059" max="2059" width="40.140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314" max="2314" width="27.42578125" customWidth="1"/>
    <col min="2315" max="2315" width="40.140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570" max="2570" width="27.42578125" customWidth="1"/>
    <col min="2571" max="2571" width="40.140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2826" max="2826" width="27.42578125" customWidth="1"/>
    <col min="2827" max="2827" width="40.140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082" max="3082" width="27.42578125" customWidth="1"/>
    <col min="3083" max="3083" width="40.140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338" max="3338" width="27.42578125" customWidth="1"/>
    <col min="3339" max="3339" width="40.140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594" max="3594" width="27.42578125" customWidth="1"/>
    <col min="3595" max="3595" width="40.140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3850" max="3850" width="27.42578125" customWidth="1"/>
    <col min="3851" max="3851" width="40.140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106" max="4106" width="27.42578125" customWidth="1"/>
    <col min="4107" max="4107" width="40.140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362" max="4362" width="27.42578125" customWidth="1"/>
    <col min="4363" max="4363" width="40.140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618" max="4618" width="27.42578125" customWidth="1"/>
    <col min="4619" max="4619" width="40.140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4874" max="4874" width="27.42578125" customWidth="1"/>
    <col min="4875" max="4875" width="40.140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130" max="5130" width="27.42578125" customWidth="1"/>
    <col min="5131" max="5131" width="40.140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386" max="5386" width="27.42578125" customWidth="1"/>
    <col min="5387" max="5387" width="40.140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642" max="5642" width="27.42578125" customWidth="1"/>
    <col min="5643" max="5643" width="40.140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5898" max="5898" width="27.42578125" customWidth="1"/>
    <col min="5899" max="5899" width="40.140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154" max="6154" width="27.42578125" customWidth="1"/>
    <col min="6155" max="6155" width="40.140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410" max="6410" width="27.42578125" customWidth="1"/>
    <col min="6411" max="6411" width="40.140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666" max="6666" width="27.42578125" customWidth="1"/>
    <col min="6667" max="6667" width="40.140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6922" max="6922" width="27.42578125" customWidth="1"/>
    <col min="6923" max="6923" width="40.140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178" max="7178" width="27.42578125" customWidth="1"/>
    <col min="7179" max="7179" width="40.140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434" max="7434" width="27.42578125" customWidth="1"/>
    <col min="7435" max="7435" width="40.140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690" max="7690" width="27.42578125" customWidth="1"/>
    <col min="7691" max="7691" width="40.140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7946" max="7946" width="27.42578125" customWidth="1"/>
    <col min="7947" max="7947" width="40.140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202" max="8202" width="27.42578125" customWidth="1"/>
    <col min="8203" max="8203" width="40.140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458" max="8458" width="27.42578125" customWidth="1"/>
    <col min="8459" max="8459" width="40.140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714" max="8714" width="27.42578125" customWidth="1"/>
    <col min="8715" max="8715" width="40.140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8970" max="8970" width="27.42578125" customWidth="1"/>
    <col min="8971" max="8971" width="40.140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226" max="9226" width="27.42578125" customWidth="1"/>
    <col min="9227" max="9227" width="40.140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482" max="9482" width="27.42578125" customWidth="1"/>
    <col min="9483" max="9483" width="40.140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738" max="9738" width="27.42578125" customWidth="1"/>
    <col min="9739" max="9739" width="40.140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9994" max="9994" width="27.42578125" customWidth="1"/>
    <col min="9995" max="9995" width="40.140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250" max="10250" width="27.42578125" customWidth="1"/>
    <col min="10251" max="10251" width="40.140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506" max="10506" width="27.42578125" customWidth="1"/>
    <col min="10507" max="10507" width="40.140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0762" max="10762" width="27.42578125" customWidth="1"/>
    <col min="10763" max="10763" width="40.140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018" max="11018" width="27.42578125" customWidth="1"/>
    <col min="11019" max="11019" width="40.140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274" max="11274" width="27.42578125" customWidth="1"/>
    <col min="11275" max="11275" width="40.140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530" max="11530" width="27.42578125" customWidth="1"/>
    <col min="11531" max="11531" width="40.140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1786" max="11786" width="27.42578125" customWidth="1"/>
    <col min="11787" max="11787" width="40.140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042" max="12042" width="27.42578125" customWidth="1"/>
    <col min="12043" max="12043" width="40.140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298" max="12298" width="27.42578125" customWidth="1"/>
    <col min="12299" max="12299" width="40.140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554" max="12554" width="27.42578125" customWidth="1"/>
    <col min="12555" max="12555" width="40.140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2810" max="12810" width="27.42578125" customWidth="1"/>
    <col min="12811" max="12811" width="40.140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066" max="13066" width="27.42578125" customWidth="1"/>
    <col min="13067" max="13067" width="40.140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322" max="13322" width="27.42578125" customWidth="1"/>
    <col min="13323" max="13323" width="40.140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578" max="13578" width="27.42578125" customWidth="1"/>
    <col min="13579" max="13579" width="40.140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3834" max="13834" width="27.42578125" customWidth="1"/>
    <col min="13835" max="13835" width="40.140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090" max="14090" width="27.42578125" customWidth="1"/>
    <col min="14091" max="14091" width="40.140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346" max="14346" width="27.42578125" customWidth="1"/>
    <col min="14347" max="14347" width="40.140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602" max="14602" width="27.42578125" customWidth="1"/>
    <col min="14603" max="14603" width="40.140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4858" max="14858" width="27.42578125" customWidth="1"/>
    <col min="14859" max="14859" width="40.140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114" max="15114" width="27.42578125" customWidth="1"/>
    <col min="15115" max="15115" width="40.140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370" max="15370" width="27.42578125" customWidth="1"/>
    <col min="15371" max="15371" width="40.140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626" max="15626" width="27.42578125" customWidth="1"/>
    <col min="15627" max="15627" width="40.140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5882" max="15882" width="27.42578125" customWidth="1"/>
    <col min="15883" max="15883" width="40.140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  <col min="16138" max="16138" width="27.42578125" customWidth="1"/>
    <col min="16139" max="16139" width="40.140625" customWidth="1"/>
  </cols>
  <sheetData>
    <row r="1" spans="1:17" ht="24.75" customHeight="1" thickBot="1" x14ac:dyDescent="0.25">
      <c r="A1" s="198" t="s">
        <v>9</v>
      </c>
      <c r="B1" s="199"/>
      <c r="C1" s="199"/>
      <c r="D1" s="199"/>
      <c r="E1" s="199"/>
      <c r="F1" s="199"/>
      <c r="G1" s="199"/>
      <c r="H1" s="200"/>
      <c r="I1" s="201"/>
      <c r="J1" s="201"/>
      <c r="K1" s="202"/>
      <c r="L1" s="203"/>
      <c r="M1" s="203"/>
      <c r="N1" s="203"/>
      <c r="O1" s="203"/>
      <c r="P1" s="203"/>
      <c r="Q1" s="203"/>
    </row>
    <row r="2" spans="1:17" x14ac:dyDescent="0.2">
      <c r="A2" s="204" t="s">
        <v>10</v>
      </c>
      <c r="B2" s="205"/>
      <c r="C2" s="206" t="s">
        <v>142</v>
      </c>
      <c r="D2" s="386" t="s">
        <v>145</v>
      </c>
      <c r="E2" s="387"/>
      <c r="F2" s="207" t="s">
        <v>11</v>
      </c>
      <c r="G2" s="208"/>
      <c r="H2" s="209"/>
      <c r="I2" s="210"/>
      <c r="J2" s="211" t="s">
        <v>145</v>
      </c>
      <c r="K2" s="202"/>
      <c r="L2" s="203"/>
      <c r="M2" s="203"/>
      <c r="N2" s="203"/>
      <c r="O2" s="203"/>
      <c r="P2" s="203"/>
      <c r="Q2" s="203"/>
    </row>
    <row r="3" spans="1:17" hidden="1" x14ac:dyDescent="0.2">
      <c r="A3" s="212"/>
      <c r="B3" s="213"/>
      <c r="C3" s="214"/>
      <c r="D3" s="214"/>
      <c r="E3" s="213"/>
      <c r="F3" s="215"/>
      <c r="G3" s="216"/>
      <c r="H3" s="209"/>
      <c r="I3" s="217"/>
      <c r="J3" s="218"/>
      <c r="K3" s="202"/>
      <c r="L3" s="203"/>
      <c r="M3" s="203"/>
      <c r="N3" s="203"/>
      <c r="O3" s="203"/>
      <c r="P3" s="203"/>
      <c r="Q3" s="203"/>
    </row>
    <row r="4" spans="1:17" x14ac:dyDescent="0.2">
      <c r="A4" s="219" t="s">
        <v>12</v>
      </c>
      <c r="B4" s="220"/>
      <c r="C4" s="221" t="s">
        <v>150</v>
      </c>
      <c r="D4" s="222"/>
      <c r="E4" s="223"/>
      <c r="F4" s="215" t="s">
        <v>13</v>
      </c>
      <c r="G4" s="216"/>
      <c r="H4" s="209"/>
      <c r="I4" s="217"/>
      <c r="J4" s="218"/>
      <c r="K4" s="202"/>
      <c r="L4" s="203"/>
      <c r="M4" s="203"/>
      <c r="N4" s="203"/>
      <c r="O4" s="203"/>
      <c r="P4" s="203"/>
      <c r="Q4" s="203"/>
    </row>
    <row r="5" spans="1:17" x14ac:dyDescent="0.2">
      <c r="A5" s="224" t="s">
        <v>81</v>
      </c>
      <c r="B5" s="225"/>
      <c r="C5" s="388" t="s">
        <v>151</v>
      </c>
      <c r="D5" s="389"/>
      <c r="E5" s="390"/>
      <c r="F5" s="215" t="s">
        <v>14</v>
      </c>
      <c r="G5" s="216"/>
      <c r="H5" s="226"/>
      <c r="I5" s="227"/>
      <c r="J5" s="218"/>
      <c r="K5" s="228" t="s">
        <v>151</v>
      </c>
      <c r="L5" s="203"/>
      <c r="M5" s="203"/>
      <c r="N5" s="203"/>
      <c r="O5" s="203"/>
      <c r="P5" s="203"/>
      <c r="Q5" s="203"/>
    </row>
    <row r="6" spans="1:17" x14ac:dyDescent="0.2">
      <c r="A6" s="229" t="s">
        <v>15</v>
      </c>
      <c r="B6" s="223"/>
      <c r="C6" s="222" t="s">
        <v>152</v>
      </c>
      <c r="D6" s="222"/>
      <c r="E6" s="223"/>
      <c r="F6" s="230" t="s">
        <v>16</v>
      </c>
      <c r="G6" s="231"/>
      <c r="H6" s="232"/>
      <c r="I6" s="227"/>
      <c r="J6" s="218"/>
      <c r="K6" s="202"/>
      <c r="L6" s="203"/>
      <c r="M6" s="203"/>
      <c r="N6" s="203"/>
      <c r="O6" s="203"/>
      <c r="P6" s="203"/>
      <c r="Q6" s="203"/>
    </row>
    <row r="7" spans="1:17" ht="25.5" x14ac:dyDescent="0.2">
      <c r="A7" s="224" t="s">
        <v>153</v>
      </c>
      <c r="B7" s="233"/>
      <c r="C7" s="391" t="s">
        <v>79</v>
      </c>
      <c r="D7" s="392"/>
      <c r="E7" s="393"/>
      <c r="F7" s="234" t="s">
        <v>17</v>
      </c>
      <c r="G7" s="231">
        <v>0</v>
      </c>
      <c r="H7" s="235"/>
      <c r="I7" s="236"/>
      <c r="J7" s="218"/>
      <c r="K7" s="228" t="s">
        <v>79</v>
      </c>
      <c r="L7" s="203"/>
      <c r="M7" s="203"/>
      <c r="N7" s="203"/>
      <c r="O7" s="203"/>
      <c r="P7" s="203"/>
      <c r="Q7" s="203"/>
    </row>
    <row r="8" spans="1:17" x14ac:dyDescent="0.2">
      <c r="A8" s="237" t="s">
        <v>18</v>
      </c>
      <c r="B8" s="215"/>
      <c r="C8" s="382"/>
      <c r="D8" s="382"/>
      <c r="E8" s="394"/>
      <c r="F8" s="238" t="s">
        <v>19</v>
      </c>
      <c r="G8" s="216"/>
      <c r="H8" s="239"/>
      <c r="I8" s="240"/>
      <c r="J8" s="201"/>
      <c r="K8" s="202"/>
      <c r="L8" s="203"/>
      <c r="M8" s="203"/>
      <c r="N8" s="203"/>
      <c r="O8" s="203"/>
      <c r="P8" s="203"/>
      <c r="Q8" s="203"/>
    </row>
    <row r="9" spans="1:17" x14ac:dyDescent="0.2">
      <c r="A9" s="237" t="s">
        <v>20</v>
      </c>
      <c r="B9" s="215"/>
      <c r="C9" s="382">
        <f>C10</f>
        <v>0</v>
      </c>
      <c r="D9" s="382"/>
      <c r="E9" s="394"/>
      <c r="F9" s="241"/>
      <c r="G9" s="242"/>
      <c r="H9" s="243"/>
      <c r="I9" s="201"/>
      <c r="J9" s="201"/>
      <c r="K9" s="202"/>
      <c r="L9" s="203"/>
      <c r="M9" s="203"/>
      <c r="N9" s="203"/>
      <c r="O9" s="203"/>
      <c r="P9" s="203"/>
      <c r="Q9" s="203"/>
    </row>
    <row r="10" spans="1:17" x14ac:dyDescent="0.2">
      <c r="A10" s="237" t="s">
        <v>21</v>
      </c>
      <c r="B10" s="215"/>
      <c r="C10" s="382"/>
      <c r="D10" s="382"/>
      <c r="E10" s="382"/>
      <c r="F10" s="244"/>
      <c r="G10" s="242"/>
      <c r="H10" s="245"/>
      <c r="I10" s="201"/>
      <c r="J10" s="246"/>
      <c r="K10" s="202"/>
      <c r="L10" s="203"/>
      <c r="M10" s="203"/>
      <c r="N10" s="203"/>
      <c r="O10" s="203"/>
      <c r="P10" s="203"/>
      <c r="Q10" s="203"/>
    </row>
    <row r="11" spans="1:17" x14ac:dyDescent="0.2">
      <c r="A11" s="237" t="s">
        <v>22</v>
      </c>
      <c r="B11" s="215"/>
      <c r="C11" s="382"/>
      <c r="D11" s="382"/>
      <c r="E11" s="382"/>
      <c r="F11" s="247" t="s">
        <v>23</v>
      </c>
      <c r="G11" s="248"/>
      <c r="H11" s="243"/>
      <c r="I11" s="201"/>
      <c r="J11" s="201"/>
      <c r="K11" s="202"/>
      <c r="L11" s="203"/>
      <c r="M11" s="203"/>
      <c r="N11" s="203"/>
      <c r="O11" s="203"/>
      <c r="P11" s="203"/>
      <c r="Q11" s="203"/>
    </row>
    <row r="12" spans="1:17" x14ac:dyDescent="0.2">
      <c r="A12" s="249" t="s">
        <v>24</v>
      </c>
      <c r="B12" s="223"/>
      <c r="C12" s="383" t="s">
        <v>121</v>
      </c>
      <c r="D12" s="384"/>
      <c r="E12" s="385"/>
      <c r="F12" s="250" t="s">
        <v>25</v>
      </c>
      <c r="G12" s="251"/>
      <c r="H12" s="243"/>
      <c r="I12" s="201"/>
      <c r="J12" s="201"/>
      <c r="K12" s="202"/>
      <c r="L12" s="203"/>
      <c r="M12" s="203"/>
      <c r="N12" s="203"/>
      <c r="O12" s="203"/>
      <c r="P12" s="203"/>
      <c r="Q12" s="203"/>
    </row>
    <row r="13" spans="1:17" ht="28.5" customHeight="1" thickBot="1" x14ac:dyDescent="0.25">
      <c r="A13" s="252" t="s">
        <v>26</v>
      </c>
      <c r="B13" s="253"/>
      <c r="C13" s="253"/>
      <c r="D13" s="253"/>
      <c r="E13" s="254"/>
      <c r="F13" s="254"/>
      <c r="G13" s="255"/>
      <c r="H13" s="243"/>
      <c r="I13" s="201"/>
      <c r="J13" s="201"/>
      <c r="K13" s="202"/>
      <c r="L13" s="203"/>
      <c r="M13" s="203"/>
      <c r="N13" s="203"/>
      <c r="O13" s="203"/>
      <c r="P13" s="203"/>
      <c r="Q13" s="203"/>
    </row>
    <row r="14" spans="1:17" ht="17.25" customHeight="1" thickBot="1" x14ac:dyDescent="0.25">
      <c r="A14" s="256" t="s">
        <v>27</v>
      </c>
      <c r="B14" s="257"/>
      <c r="C14" s="258"/>
      <c r="D14" s="259" t="str">
        <f>'01 R103429641 R2'!A16</f>
        <v>Název VRN</v>
      </c>
      <c r="E14" s="260"/>
      <c r="F14" s="260"/>
      <c r="G14" s="261" t="str">
        <f>'01 R103429641 R2'!I16</f>
        <v>Celkem CZK</v>
      </c>
      <c r="H14" s="200"/>
      <c r="I14" s="201"/>
      <c r="J14" s="201"/>
      <c r="K14" s="202"/>
      <c r="L14" s="203"/>
      <c r="M14" s="203"/>
      <c r="N14" s="203"/>
      <c r="O14" s="203"/>
      <c r="P14" s="203"/>
      <c r="Q14" s="203"/>
    </row>
    <row r="15" spans="1:17" x14ac:dyDescent="0.2">
      <c r="A15" s="262"/>
      <c r="B15" s="263" t="s">
        <v>29</v>
      </c>
      <c r="C15" s="264">
        <f>'01 R103429641 R2'!E12</f>
        <v>194.4</v>
      </c>
      <c r="D15" s="265"/>
      <c r="E15" s="266"/>
      <c r="F15" s="267"/>
      <c r="G15" s="264"/>
      <c r="H15" s="200"/>
      <c r="I15" s="201"/>
      <c r="J15" s="201"/>
      <c r="K15" s="202"/>
      <c r="L15" s="203"/>
      <c r="M15" s="203"/>
      <c r="N15" s="203"/>
      <c r="O15" s="203"/>
      <c r="P15" s="203"/>
      <c r="Q15" s="203"/>
    </row>
    <row r="16" spans="1:17" x14ac:dyDescent="0.2">
      <c r="A16" s="262" t="s">
        <v>30</v>
      </c>
      <c r="B16" s="263" t="s">
        <v>31</v>
      </c>
      <c r="C16" s="264">
        <f>'01 R103429641 R2'!F12</f>
        <v>3465.7</v>
      </c>
      <c r="D16" s="268"/>
      <c r="E16" s="269"/>
      <c r="F16" s="270"/>
      <c r="G16" s="264"/>
      <c r="H16" s="200"/>
      <c r="I16" s="201"/>
      <c r="J16" s="201"/>
      <c r="K16" s="202"/>
      <c r="L16" s="203"/>
      <c r="M16" s="203"/>
      <c r="N16" s="203"/>
      <c r="O16" s="203"/>
      <c r="P16" s="203"/>
      <c r="Q16" s="203"/>
    </row>
    <row r="17" spans="1:17" x14ac:dyDescent="0.2">
      <c r="A17" s="262" t="s">
        <v>32</v>
      </c>
      <c r="B17" s="263" t="s">
        <v>33</v>
      </c>
      <c r="C17" s="264">
        <f>'01 R103429641 R2'!H12</f>
        <v>0</v>
      </c>
      <c r="D17" s="268"/>
      <c r="E17" s="269"/>
      <c r="F17" s="270"/>
      <c r="G17" s="264"/>
      <c r="H17" s="200"/>
      <c r="I17" s="201"/>
      <c r="J17" s="201"/>
      <c r="K17" s="202"/>
      <c r="L17" s="203"/>
      <c r="M17" s="203"/>
      <c r="N17" s="203"/>
      <c r="O17" s="203"/>
      <c r="P17" s="203"/>
      <c r="Q17" s="203"/>
    </row>
    <row r="18" spans="1:17" x14ac:dyDescent="0.2">
      <c r="A18" s="271" t="s">
        <v>34</v>
      </c>
      <c r="B18" s="272" t="s">
        <v>35</v>
      </c>
      <c r="C18" s="264">
        <f>'01 R103429641 R2'!G12</f>
        <v>0</v>
      </c>
      <c r="D18" s="268"/>
      <c r="E18" s="269"/>
      <c r="F18" s="270"/>
      <c r="G18" s="264"/>
      <c r="H18" s="200"/>
      <c r="I18" s="201"/>
      <c r="J18" s="201"/>
      <c r="K18" s="202"/>
      <c r="L18" s="203"/>
      <c r="M18" s="203"/>
      <c r="N18" s="203"/>
      <c r="O18" s="203"/>
      <c r="P18" s="203"/>
      <c r="Q18" s="203"/>
    </row>
    <row r="19" spans="1:17" x14ac:dyDescent="0.2">
      <c r="A19" s="273" t="s">
        <v>36</v>
      </c>
      <c r="B19" s="263"/>
      <c r="C19" s="264"/>
      <c r="D19" s="274"/>
      <c r="E19" s="269"/>
      <c r="F19" s="270"/>
      <c r="G19" s="264"/>
      <c r="H19" s="200"/>
      <c r="I19" s="201"/>
      <c r="J19" s="201"/>
      <c r="K19" s="202"/>
      <c r="L19" s="203"/>
      <c r="M19" s="203"/>
      <c r="N19" s="203"/>
      <c r="O19" s="203"/>
      <c r="P19" s="203"/>
      <c r="Q19" s="203"/>
    </row>
    <row r="20" spans="1:17" x14ac:dyDescent="0.2">
      <c r="A20" s="273"/>
      <c r="B20" s="263"/>
      <c r="C20" s="264"/>
      <c r="D20" s="268"/>
      <c r="E20" s="269"/>
      <c r="F20" s="270"/>
      <c r="G20" s="264"/>
      <c r="H20" s="200"/>
      <c r="I20" s="201"/>
      <c r="J20" s="201"/>
      <c r="K20" s="202"/>
      <c r="L20" s="203"/>
      <c r="M20" s="203"/>
      <c r="N20" s="203"/>
      <c r="O20" s="203"/>
      <c r="P20" s="203"/>
      <c r="Q20" s="203"/>
    </row>
    <row r="21" spans="1:17" x14ac:dyDescent="0.2">
      <c r="A21" s="273" t="s">
        <v>8</v>
      </c>
      <c r="B21" s="263"/>
      <c r="C21" s="264">
        <f>'01 R103429641 R2'!I12</f>
        <v>1537.5</v>
      </c>
      <c r="D21" s="268"/>
      <c r="E21" s="269"/>
      <c r="F21" s="270"/>
      <c r="G21" s="264"/>
      <c r="H21" s="200"/>
      <c r="I21" s="201"/>
      <c r="J21" s="201"/>
      <c r="K21" s="202"/>
      <c r="L21" s="203"/>
      <c r="M21" s="203"/>
      <c r="N21" s="203"/>
      <c r="O21" s="203"/>
      <c r="P21" s="203"/>
      <c r="Q21" s="203"/>
    </row>
    <row r="22" spans="1:17" x14ac:dyDescent="0.2">
      <c r="A22" s="275" t="s">
        <v>37</v>
      </c>
      <c r="B22" s="241"/>
      <c r="C22" s="264">
        <f>C19+C21</f>
        <v>1537.5</v>
      </c>
      <c r="D22" s="268" t="s">
        <v>38</v>
      </c>
      <c r="E22" s="269"/>
      <c r="F22" s="270"/>
      <c r="G22" s="264"/>
      <c r="H22" s="200"/>
      <c r="I22" s="201"/>
      <c r="J22" s="201"/>
      <c r="K22" s="202"/>
      <c r="L22" s="203"/>
      <c r="M22" s="203"/>
      <c r="N22" s="203"/>
      <c r="O22" s="203"/>
      <c r="P22" s="203"/>
      <c r="Q22" s="203"/>
    </row>
    <row r="23" spans="1:17" ht="13.5" thickBot="1" x14ac:dyDescent="0.25">
      <c r="A23" s="376" t="s">
        <v>39</v>
      </c>
      <c r="B23" s="377"/>
      <c r="C23" s="276">
        <f>C22+G23</f>
        <v>1537.5</v>
      </c>
      <c r="D23" s="277" t="s">
        <v>40</v>
      </c>
      <c r="E23" s="278"/>
      <c r="F23" s="279"/>
      <c r="G23" s="264">
        <f>'01 R103429641 R2'!I17</f>
        <v>0</v>
      </c>
      <c r="H23" s="200"/>
      <c r="I23" s="201"/>
      <c r="J23" s="201"/>
      <c r="K23" s="202"/>
      <c r="L23" s="203"/>
      <c r="M23" s="203"/>
      <c r="N23" s="203"/>
      <c r="O23" s="203"/>
      <c r="P23" s="203"/>
      <c r="Q23" s="203"/>
    </row>
    <row r="24" spans="1:17" x14ac:dyDescent="0.2">
      <c r="A24" s="280" t="s">
        <v>41</v>
      </c>
      <c r="B24" s="281"/>
      <c r="C24" s="282"/>
      <c r="D24" s="281" t="s">
        <v>42</v>
      </c>
      <c r="E24" s="281"/>
      <c r="F24" s="283" t="s">
        <v>43</v>
      </c>
      <c r="G24" s="284"/>
      <c r="H24" s="200"/>
      <c r="I24" s="201"/>
      <c r="J24" s="201"/>
      <c r="K24" s="202"/>
      <c r="L24" s="203"/>
      <c r="M24" s="203"/>
      <c r="N24" s="203"/>
      <c r="O24" s="203"/>
      <c r="P24" s="203"/>
      <c r="Q24" s="203"/>
    </row>
    <row r="25" spans="1:17" x14ac:dyDescent="0.2">
      <c r="A25" s="275" t="s">
        <v>44</v>
      </c>
      <c r="B25" s="241"/>
      <c r="C25" s="285"/>
      <c r="D25" s="241" t="s">
        <v>44</v>
      </c>
      <c r="E25" s="241"/>
      <c r="F25" s="286" t="s">
        <v>44</v>
      </c>
      <c r="G25" s="287"/>
      <c r="H25" s="200"/>
      <c r="I25" s="201"/>
      <c r="J25" s="201"/>
      <c r="K25" s="202"/>
      <c r="L25" s="203"/>
      <c r="M25" s="203"/>
      <c r="N25" s="203"/>
      <c r="O25" s="203"/>
      <c r="P25" s="203"/>
      <c r="Q25" s="203"/>
    </row>
    <row r="26" spans="1:17" x14ac:dyDescent="0.2">
      <c r="A26" s="275"/>
      <c r="B26" s="241"/>
      <c r="C26" s="285"/>
      <c r="D26" s="241"/>
      <c r="E26" s="241"/>
      <c r="F26" s="286"/>
      <c r="G26" s="287"/>
      <c r="H26" s="200"/>
      <c r="I26" s="201"/>
      <c r="J26" s="201"/>
      <c r="K26" s="202"/>
      <c r="L26" s="203"/>
      <c r="M26" s="203"/>
      <c r="N26" s="203"/>
      <c r="O26" s="203"/>
      <c r="P26" s="203"/>
      <c r="Q26" s="203"/>
    </row>
    <row r="27" spans="1:17" ht="34.5" customHeight="1" x14ac:dyDescent="0.2">
      <c r="A27" s="378" t="s">
        <v>154</v>
      </c>
      <c r="B27" s="379"/>
      <c r="C27" s="380"/>
      <c r="D27" s="381" t="s">
        <v>155</v>
      </c>
      <c r="E27" s="380"/>
      <c r="F27" s="286" t="s">
        <v>155</v>
      </c>
      <c r="G27" s="287"/>
      <c r="H27" s="200"/>
      <c r="I27" s="201"/>
      <c r="J27" s="201"/>
      <c r="K27" s="202"/>
      <c r="L27" s="203"/>
      <c r="M27" s="203"/>
      <c r="N27" s="203"/>
      <c r="O27" s="203"/>
      <c r="P27" s="203"/>
      <c r="Q27" s="203"/>
    </row>
    <row r="28" spans="1:17" ht="48.75" customHeight="1" x14ac:dyDescent="0.2">
      <c r="A28" s="275" t="s">
        <v>45</v>
      </c>
      <c r="B28" s="288"/>
      <c r="C28" s="285"/>
      <c r="D28" s="241" t="s">
        <v>45</v>
      </c>
      <c r="E28" s="241"/>
      <c r="F28" s="286" t="s">
        <v>45</v>
      </c>
      <c r="G28" s="287"/>
      <c r="H28" s="200"/>
      <c r="I28" s="201"/>
      <c r="J28" s="201"/>
      <c r="K28" s="202"/>
      <c r="L28" s="203"/>
      <c r="M28" s="203"/>
      <c r="N28" s="203"/>
      <c r="O28" s="203"/>
      <c r="P28" s="203"/>
      <c r="Q28" s="203"/>
    </row>
    <row r="29" spans="1:17" x14ac:dyDescent="0.2">
      <c r="A29" s="275" t="s">
        <v>46</v>
      </c>
      <c r="B29" s="241"/>
      <c r="C29" s="285"/>
      <c r="D29" s="286" t="s">
        <v>47</v>
      </c>
      <c r="E29" s="285"/>
      <c r="F29" s="289" t="s">
        <v>47</v>
      </c>
      <c r="G29" s="287"/>
      <c r="H29" s="200"/>
      <c r="I29" s="201"/>
      <c r="J29" s="201"/>
      <c r="K29" s="202"/>
      <c r="L29" s="203"/>
      <c r="M29" s="203"/>
      <c r="N29" s="203"/>
      <c r="O29" s="203"/>
      <c r="P29" s="203"/>
      <c r="Q29" s="203"/>
    </row>
    <row r="30" spans="1:17" x14ac:dyDescent="0.2">
      <c r="A30" s="290" t="s">
        <v>2</v>
      </c>
      <c r="B30" s="291"/>
      <c r="C30" s="292">
        <v>10</v>
      </c>
      <c r="D30" s="291" t="s">
        <v>48</v>
      </c>
      <c r="E30" s="293"/>
      <c r="F30" s="371">
        <v>0</v>
      </c>
      <c r="G30" s="372"/>
      <c r="H30" s="200"/>
      <c r="I30" s="201"/>
      <c r="J30" s="201"/>
      <c r="K30" s="202"/>
      <c r="L30" s="203"/>
      <c r="M30" s="203"/>
      <c r="N30" s="203"/>
      <c r="O30" s="203"/>
      <c r="P30" s="203"/>
      <c r="Q30" s="203"/>
    </row>
    <row r="31" spans="1:17" x14ac:dyDescent="0.2">
      <c r="A31" s="290" t="s">
        <v>49</v>
      </c>
      <c r="B31" s="291"/>
      <c r="C31" s="292">
        <f>C30</f>
        <v>10</v>
      </c>
      <c r="D31" s="291" t="s">
        <v>50</v>
      </c>
      <c r="E31" s="293"/>
      <c r="F31" s="371">
        <v>0</v>
      </c>
      <c r="G31" s="372"/>
      <c r="H31" s="294"/>
      <c r="I31" s="294"/>
      <c r="J31" s="295"/>
    </row>
    <row r="32" spans="1:17" x14ac:dyDescent="0.2">
      <c r="A32" s="290" t="s">
        <v>2</v>
      </c>
      <c r="B32" s="291"/>
      <c r="C32" s="292">
        <v>20</v>
      </c>
      <c r="D32" s="291" t="s">
        <v>50</v>
      </c>
      <c r="E32" s="293"/>
      <c r="F32" s="371">
        <v>5197.6000000000004</v>
      </c>
      <c r="G32" s="372"/>
      <c r="H32" s="294"/>
      <c r="I32" s="294"/>
      <c r="J32" s="295"/>
    </row>
    <row r="33" spans="1:10" x14ac:dyDescent="0.2">
      <c r="A33" s="290" t="s">
        <v>49</v>
      </c>
      <c r="B33" s="296"/>
      <c r="C33" s="297">
        <f>C32</f>
        <v>20</v>
      </c>
      <c r="D33" s="291" t="s">
        <v>50</v>
      </c>
      <c r="E33" s="270"/>
      <c r="F33" s="371">
        <v>1039.52</v>
      </c>
      <c r="G33" s="372"/>
      <c r="H33" s="294"/>
      <c r="I33" s="294"/>
      <c r="J33" s="295"/>
    </row>
    <row r="34" spans="1:10" x14ac:dyDescent="0.2">
      <c r="A34" s="290" t="s">
        <v>156</v>
      </c>
      <c r="B34" s="291"/>
      <c r="C34" s="298"/>
      <c r="D34" s="291"/>
      <c r="E34" s="293"/>
      <c r="F34" s="371">
        <v>0</v>
      </c>
      <c r="G34" s="372"/>
      <c r="H34" s="294"/>
      <c r="I34" s="294"/>
      <c r="J34" s="295"/>
    </row>
    <row r="35" spans="1:10" ht="16.5" thickBot="1" x14ac:dyDescent="0.3">
      <c r="A35" s="299" t="s">
        <v>51</v>
      </c>
      <c r="B35" s="300"/>
      <c r="C35" s="300"/>
      <c r="D35" s="300"/>
      <c r="E35" s="301"/>
      <c r="F35" s="373">
        <f>SUM(F30:G34)</f>
        <v>6237.1200000000008</v>
      </c>
      <c r="G35" s="374"/>
      <c r="H35" s="302"/>
      <c r="I35" s="302"/>
      <c r="J35" s="303"/>
    </row>
    <row r="36" spans="1:10" x14ac:dyDescent="0.2">
      <c r="A36" s="294"/>
      <c r="B36" s="294"/>
      <c r="C36" s="294"/>
      <c r="D36" s="294"/>
      <c r="E36" s="294"/>
      <c r="F36" s="294"/>
      <c r="G36" s="294"/>
      <c r="H36" s="294"/>
      <c r="I36" s="294"/>
      <c r="J36" s="295"/>
    </row>
    <row r="37" spans="1:10" x14ac:dyDescent="0.2">
      <c r="A37" s="304" t="s">
        <v>157</v>
      </c>
      <c r="B37" s="305"/>
      <c r="C37" s="304"/>
      <c r="D37" s="304"/>
      <c r="E37" s="304"/>
      <c r="F37" s="304"/>
      <c r="G37" s="304"/>
      <c r="H37" s="294" t="s">
        <v>0</v>
      </c>
      <c r="I37" s="294"/>
      <c r="J37" s="295"/>
    </row>
    <row r="38" spans="1:10" x14ac:dyDescent="0.2">
      <c r="A38" s="304"/>
      <c r="B38" s="375" t="s">
        <v>158</v>
      </c>
      <c r="C38" s="375"/>
      <c r="D38" s="375"/>
      <c r="E38" s="375"/>
      <c r="F38" s="375"/>
      <c r="G38" s="375"/>
      <c r="H38" s="294" t="s">
        <v>0</v>
      </c>
      <c r="I38" s="294"/>
      <c r="J38" s="295"/>
    </row>
    <row r="39" spans="1:10" x14ac:dyDescent="0.2">
      <c r="A39" s="306"/>
      <c r="B39" s="375"/>
      <c r="C39" s="375"/>
      <c r="D39" s="375"/>
      <c r="E39" s="375"/>
      <c r="F39" s="375"/>
      <c r="G39" s="375"/>
      <c r="H39" s="294" t="s">
        <v>0</v>
      </c>
      <c r="I39" s="294"/>
      <c r="J39" s="295"/>
    </row>
    <row r="40" spans="1:10" x14ac:dyDescent="0.2">
      <c r="A40" s="306"/>
      <c r="B40" s="375"/>
      <c r="C40" s="375"/>
      <c r="D40" s="375"/>
      <c r="E40" s="375"/>
      <c r="F40" s="375"/>
      <c r="G40" s="375"/>
      <c r="H40" s="294" t="s">
        <v>0</v>
      </c>
      <c r="I40" s="294"/>
      <c r="J40" s="295"/>
    </row>
    <row r="41" spans="1:10" x14ac:dyDescent="0.2">
      <c r="A41" s="306"/>
      <c r="B41" s="375"/>
      <c r="C41" s="375"/>
      <c r="D41" s="375"/>
      <c r="E41" s="375"/>
      <c r="F41" s="375"/>
      <c r="G41" s="375"/>
      <c r="H41" s="294" t="s">
        <v>0</v>
      </c>
      <c r="I41" s="294"/>
      <c r="J41" s="295"/>
    </row>
    <row r="42" spans="1:10" x14ac:dyDescent="0.2">
      <c r="A42" s="306"/>
      <c r="B42" s="375"/>
      <c r="C42" s="375"/>
      <c r="D42" s="375"/>
      <c r="E42" s="375"/>
      <c r="F42" s="375"/>
      <c r="G42" s="375"/>
      <c r="H42" s="294" t="s">
        <v>0</v>
      </c>
      <c r="I42" s="294"/>
      <c r="J42" s="295"/>
    </row>
    <row r="43" spans="1:10" x14ac:dyDescent="0.2">
      <c r="A43" s="306"/>
      <c r="B43" s="375"/>
      <c r="C43" s="375"/>
      <c r="D43" s="375"/>
      <c r="E43" s="375"/>
      <c r="F43" s="375"/>
      <c r="G43" s="375"/>
      <c r="H43" s="294" t="s">
        <v>0</v>
      </c>
      <c r="I43" s="294"/>
      <c r="J43" s="295"/>
    </row>
    <row r="44" spans="1:10" x14ac:dyDescent="0.2">
      <c r="A44" s="306"/>
      <c r="B44" s="375"/>
      <c r="C44" s="375"/>
      <c r="D44" s="375"/>
      <c r="E44" s="375"/>
      <c r="F44" s="375"/>
      <c r="G44" s="375"/>
      <c r="H44" s="294" t="s">
        <v>0</v>
      </c>
      <c r="I44" s="294"/>
      <c r="J44" s="295"/>
    </row>
    <row r="45" spans="1:10" x14ac:dyDescent="0.2">
      <c r="A45" s="306"/>
      <c r="B45" s="375"/>
      <c r="C45" s="375"/>
      <c r="D45" s="375"/>
      <c r="E45" s="375"/>
      <c r="F45" s="375"/>
      <c r="G45" s="375"/>
      <c r="H45" s="294" t="s">
        <v>0</v>
      </c>
      <c r="I45" s="294"/>
      <c r="J45" s="295"/>
    </row>
    <row r="46" spans="1:10" x14ac:dyDescent="0.2">
      <c r="A46" s="306"/>
      <c r="B46" s="375"/>
      <c r="C46" s="375"/>
      <c r="D46" s="375"/>
      <c r="E46" s="375"/>
      <c r="F46" s="375"/>
      <c r="G46" s="375"/>
      <c r="H46" s="294" t="s">
        <v>0</v>
      </c>
      <c r="I46" s="294"/>
      <c r="J46" s="295"/>
    </row>
    <row r="47" spans="1:10" x14ac:dyDescent="0.2">
      <c r="A47" s="294"/>
      <c r="B47" s="370"/>
      <c r="C47" s="370"/>
      <c r="D47" s="370"/>
      <c r="E47" s="370"/>
      <c r="F47" s="370"/>
      <c r="G47" s="370"/>
      <c r="H47" s="294"/>
      <c r="I47" s="294"/>
      <c r="J47" s="295"/>
    </row>
    <row r="48" spans="1:10" x14ac:dyDescent="0.2">
      <c r="A48" s="294"/>
      <c r="B48" s="370"/>
      <c r="C48" s="370"/>
      <c r="D48" s="370"/>
      <c r="E48" s="370"/>
      <c r="F48" s="370"/>
      <c r="G48" s="370"/>
      <c r="H48" s="294"/>
      <c r="I48" s="294"/>
      <c r="J48" s="295"/>
    </row>
    <row r="49" spans="1:10" x14ac:dyDescent="0.2">
      <c r="A49" s="294"/>
      <c r="B49" s="370"/>
      <c r="C49" s="370"/>
      <c r="D49" s="370"/>
      <c r="E49" s="370"/>
      <c r="F49" s="370"/>
      <c r="G49" s="370"/>
      <c r="H49" s="294"/>
      <c r="I49" s="294"/>
      <c r="J49" s="295"/>
    </row>
    <row r="50" spans="1:10" x14ac:dyDescent="0.2">
      <c r="A50" s="294"/>
      <c r="B50" s="370"/>
      <c r="C50" s="370"/>
      <c r="D50" s="370"/>
      <c r="E50" s="370"/>
      <c r="F50" s="370"/>
      <c r="G50" s="370"/>
      <c r="H50" s="294"/>
      <c r="I50" s="294"/>
      <c r="J50" s="295"/>
    </row>
  </sheetData>
  <mergeCells count="22">
    <mergeCell ref="C10:E10"/>
    <mergeCell ref="C11:E11"/>
    <mergeCell ref="C12:E12"/>
    <mergeCell ref="D2:E2"/>
    <mergeCell ref="C5:E5"/>
    <mergeCell ref="C7:E7"/>
    <mergeCell ref="C8:E8"/>
    <mergeCell ref="C9:E9"/>
    <mergeCell ref="A23:B23"/>
    <mergeCell ref="A27:C27"/>
    <mergeCell ref="D27:E27"/>
    <mergeCell ref="B47:G47"/>
    <mergeCell ref="B48:G48"/>
    <mergeCell ref="F30:G30"/>
    <mergeCell ref="B49:G49"/>
    <mergeCell ref="B50:G50"/>
    <mergeCell ref="F31:G31"/>
    <mergeCell ref="F32:G32"/>
    <mergeCell ref="F33:G33"/>
    <mergeCell ref="F34:G34"/>
    <mergeCell ref="F35:G35"/>
    <mergeCell ref="B38:G4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J30" sqref="J30"/>
    </sheetView>
  </sheetViews>
  <sheetFormatPr defaultRowHeight="11.25" x14ac:dyDescent="0.2"/>
  <cols>
    <col min="1" max="1" width="5.85546875" style="311" customWidth="1"/>
    <col min="2" max="2" width="6.140625" style="311" customWidth="1"/>
    <col min="3" max="3" width="11.42578125" style="311" customWidth="1"/>
    <col min="4" max="4" width="15.85546875" style="311" customWidth="1"/>
    <col min="5" max="5" width="11.28515625" style="311" customWidth="1"/>
    <col min="6" max="6" width="10.85546875" style="311" customWidth="1"/>
    <col min="7" max="7" width="11" style="311" customWidth="1"/>
    <col min="8" max="8" width="11.140625" style="311" customWidth="1"/>
    <col min="9" max="9" width="10.7109375" style="311" customWidth="1"/>
    <col min="10" max="11" width="0" style="311" hidden="1" customWidth="1"/>
    <col min="12" max="256" width="9.140625" style="311"/>
    <col min="257" max="257" width="5.85546875" style="311" customWidth="1"/>
    <col min="258" max="258" width="6.140625" style="311" customWidth="1"/>
    <col min="259" max="259" width="11.42578125" style="311" customWidth="1"/>
    <col min="260" max="260" width="15.85546875" style="311" customWidth="1"/>
    <col min="261" max="261" width="11.28515625" style="311" customWidth="1"/>
    <col min="262" max="262" width="10.85546875" style="311" customWidth="1"/>
    <col min="263" max="263" width="11" style="311" customWidth="1"/>
    <col min="264" max="264" width="11.140625" style="311" customWidth="1"/>
    <col min="265" max="265" width="10.7109375" style="311" customWidth="1"/>
    <col min="266" max="267" width="0" style="311" hidden="1" customWidth="1"/>
    <col min="268" max="512" width="9.140625" style="311"/>
    <col min="513" max="513" width="5.85546875" style="311" customWidth="1"/>
    <col min="514" max="514" width="6.140625" style="311" customWidth="1"/>
    <col min="515" max="515" width="11.42578125" style="311" customWidth="1"/>
    <col min="516" max="516" width="15.85546875" style="311" customWidth="1"/>
    <col min="517" max="517" width="11.28515625" style="311" customWidth="1"/>
    <col min="518" max="518" width="10.85546875" style="311" customWidth="1"/>
    <col min="519" max="519" width="11" style="311" customWidth="1"/>
    <col min="520" max="520" width="11.140625" style="311" customWidth="1"/>
    <col min="521" max="521" width="10.7109375" style="311" customWidth="1"/>
    <col min="522" max="523" width="0" style="311" hidden="1" customWidth="1"/>
    <col min="524" max="768" width="9.140625" style="311"/>
    <col min="769" max="769" width="5.85546875" style="311" customWidth="1"/>
    <col min="770" max="770" width="6.140625" style="311" customWidth="1"/>
    <col min="771" max="771" width="11.42578125" style="311" customWidth="1"/>
    <col min="772" max="772" width="15.85546875" style="311" customWidth="1"/>
    <col min="773" max="773" width="11.28515625" style="311" customWidth="1"/>
    <col min="774" max="774" width="10.85546875" style="311" customWidth="1"/>
    <col min="775" max="775" width="11" style="311" customWidth="1"/>
    <col min="776" max="776" width="11.140625" style="311" customWidth="1"/>
    <col min="777" max="777" width="10.7109375" style="311" customWidth="1"/>
    <col min="778" max="779" width="0" style="311" hidden="1" customWidth="1"/>
    <col min="780" max="1024" width="9.140625" style="311"/>
    <col min="1025" max="1025" width="5.85546875" style="311" customWidth="1"/>
    <col min="1026" max="1026" width="6.140625" style="311" customWidth="1"/>
    <col min="1027" max="1027" width="11.42578125" style="311" customWidth="1"/>
    <col min="1028" max="1028" width="15.85546875" style="311" customWidth="1"/>
    <col min="1029" max="1029" width="11.28515625" style="311" customWidth="1"/>
    <col min="1030" max="1030" width="10.85546875" style="311" customWidth="1"/>
    <col min="1031" max="1031" width="11" style="311" customWidth="1"/>
    <col min="1032" max="1032" width="11.140625" style="311" customWidth="1"/>
    <col min="1033" max="1033" width="10.7109375" style="311" customWidth="1"/>
    <col min="1034" max="1035" width="0" style="311" hidden="1" customWidth="1"/>
    <col min="1036" max="1280" width="9.140625" style="311"/>
    <col min="1281" max="1281" width="5.85546875" style="311" customWidth="1"/>
    <col min="1282" max="1282" width="6.140625" style="311" customWidth="1"/>
    <col min="1283" max="1283" width="11.42578125" style="311" customWidth="1"/>
    <col min="1284" max="1284" width="15.85546875" style="311" customWidth="1"/>
    <col min="1285" max="1285" width="11.28515625" style="311" customWidth="1"/>
    <col min="1286" max="1286" width="10.85546875" style="311" customWidth="1"/>
    <col min="1287" max="1287" width="11" style="311" customWidth="1"/>
    <col min="1288" max="1288" width="11.140625" style="311" customWidth="1"/>
    <col min="1289" max="1289" width="10.7109375" style="311" customWidth="1"/>
    <col min="1290" max="1291" width="0" style="311" hidden="1" customWidth="1"/>
    <col min="1292" max="1536" width="9.140625" style="311"/>
    <col min="1537" max="1537" width="5.85546875" style="311" customWidth="1"/>
    <col min="1538" max="1538" width="6.140625" style="311" customWidth="1"/>
    <col min="1539" max="1539" width="11.42578125" style="311" customWidth="1"/>
    <col min="1540" max="1540" width="15.85546875" style="311" customWidth="1"/>
    <col min="1541" max="1541" width="11.28515625" style="311" customWidth="1"/>
    <col min="1542" max="1542" width="10.85546875" style="311" customWidth="1"/>
    <col min="1543" max="1543" width="11" style="311" customWidth="1"/>
    <col min="1544" max="1544" width="11.140625" style="311" customWidth="1"/>
    <col min="1545" max="1545" width="10.7109375" style="311" customWidth="1"/>
    <col min="1546" max="1547" width="0" style="311" hidden="1" customWidth="1"/>
    <col min="1548" max="1792" width="9.140625" style="311"/>
    <col min="1793" max="1793" width="5.85546875" style="311" customWidth="1"/>
    <col min="1794" max="1794" width="6.140625" style="311" customWidth="1"/>
    <col min="1795" max="1795" width="11.42578125" style="311" customWidth="1"/>
    <col min="1796" max="1796" width="15.85546875" style="311" customWidth="1"/>
    <col min="1797" max="1797" width="11.28515625" style="311" customWidth="1"/>
    <col min="1798" max="1798" width="10.85546875" style="311" customWidth="1"/>
    <col min="1799" max="1799" width="11" style="311" customWidth="1"/>
    <col min="1800" max="1800" width="11.140625" style="311" customWidth="1"/>
    <col min="1801" max="1801" width="10.7109375" style="311" customWidth="1"/>
    <col min="1802" max="1803" width="0" style="311" hidden="1" customWidth="1"/>
    <col min="1804" max="2048" width="9.140625" style="311"/>
    <col min="2049" max="2049" width="5.85546875" style="311" customWidth="1"/>
    <col min="2050" max="2050" width="6.140625" style="311" customWidth="1"/>
    <col min="2051" max="2051" width="11.42578125" style="311" customWidth="1"/>
    <col min="2052" max="2052" width="15.85546875" style="311" customWidth="1"/>
    <col min="2053" max="2053" width="11.28515625" style="311" customWidth="1"/>
    <col min="2054" max="2054" width="10.85546875" style="311" customWidth="1"/>
    <col min="2055" max="2055" width="11" style="311" customWidth="1"/>
    <col min="2056" max="2056" width="11.140625" style="311" customWidth="1"/>
    <col min="2057" max="2057" width="10.7109375" style="311" customWidth="1"/>
    <col min="2058" max="2059" width="0" style="311" hidden="1" customWidth="1"/>
    <col min="2060" max="2304" width="9.140625" style="311"/>
    <col min="2305" max="2305" width="5.85546875" style="311" customWidth="1"/>
    <col min="2306" max="2306" width="6.140625" style="311" customWidth="1"/>
    <col min="2307" max="2307" width="11.42578125" style="311" customWidth="1"/>
    <col min="2308" max="2308" width="15.85546875" style="311" customWidth="1"/>
    <col min="2309" max="2309" width="11.28515625" style="311" customWidth="1"/>
    <col min="2310" max="2310" width="10.85546875" style="311" customWidth="1"/>
    <col min="2311" max="2311" width="11" style="311" customWidth="1"/>
    <col min="2312" max="2312" width="11.140625" style="311" customWidth="1"/>
    <col min="2313" max="2313" width="10.7109375" style="311" customWidth="1"/>
    <col min="2314" max="2315" width="0" style="311" hidden="1" customWidth="1"/>
    <col min="2316" max="2560" width="9.140625" style="311"/>
    <col min="2561" max="2561" width="5.85546875" style="311" customWidth="1"/>
    <col min="2562" max="2562" width="6.140625" style="311" customWidth="1"/>
    <col min="2563" max="2563" width="11.42578125" style="311" customWidth="1"/>
    <col min="2564" max="2564" width="15.85546875" style="311" customWidth="1"/>
    <col min="2565" max="2565" width="11.28515625" style="311" customWidth="1"/>
    <col min="2566" max="2566" width="10.85546875" style="311" customWidth="1"/>
    <col min="2567" max="2567" width="11" style="311" customWidth="1"/>
    <col min="2568" max="2568" width="11.140625" style="311" customWidth="1"/>
    <col min="2569" max="2569" width="10.7109375" style="311" customWidth="1"/>
    <col min="2570" max="2571" width="0" style="311" hidden="1" customWidth="1"/>
    <col min="2572" max="2816" width="9.140625" style="311"/>
    <col min="2817" max="2817" width="5.85546875" style="311" customWidth="1"/>
    <col min="2818" max="2818" width="6.140625" style="311" customWidth="1"/>
    <col min="2819" max="2819" width="11.42578125" style="311" customWidth="1"/>
    <col min="2820" max="2820" width="15.85546875" style="311" customWidth="1"/>
    <col min="2821" max="2821" width="11.28515625" style="311" customWidth="1"/>
    <col min="2822" max="2822" width="10.85546875" style="311" customWidth="1"/>
    <col min="2823" max="2823" width="11" style="311" customWidth="1"/>
    <col min="2824" max="2824" width="11.140625" style="311" customWidth="1"/>
    <col min="2825" max="2825" width="10.7109375" style="311" customWidth="1"/>
    <col min="2826" max="2827" width="0" style="311" hidden="1" customWidth="1"/>
    <col min="2828" max="3072" width="9.140625" style="311"/>
    <col min="3073" max="3073" width="5.85546875" style="311" customWidth="1"/>
    <col min="3074" max="3074" width="6.140625" style="311" customWidth="1"/>
    <col min="3075" max="3075" width="11.42578125" style="311" customWidth="1"/>
    <col min="3076" max="3076" width="15.85546875" style="311" customWidth="1"/>
    <col min="3077" max="3077" width="11.28515625" style="311" customWidth="1"/>
    <col min="3078" max="3078" width="10.85546875" style="311" customWidth="1"/>
    <col min="3079" max="3079" width="11" style="311" customWidth="1"/>
    <col min="3080" max="3080" width="11.140625" style="311" customWidth="1"/>
    <col min="3081" max="3081" width="10.7109375" style="311" customWidth="1"/>
    <col min="3082" max="3083" width="0" style="311" hidden="1" customWidth="1"/>
    <col min="3084" max="3328" width="9.140625" style="311"/>
    <col min="3329" max="3329" width="5.85546875" style="311" customWidth="1"/>
    <col min="3330" max="3330" width="6.140625" style="311" customWidth="1"/>
    <col min="3331" max="3331" width="11.42578125" style="311" customWidth="1"/>
    <col min="3332" max="3332" width="15.85546875" style="311" customWidth="1"/>
    <col min="3333" max="3333" width="11.28515625" style="311" customWidth="1"/>
    <col min="3334" max="3334" width="10.85546875" style="311" customWidth="1"/>
    <col min="3335" max="3335" width="11" style="311" customWidth="1"/>
    <col min="3336" max="3336" width="11.140625" style="311" customWidth="1"/>
    <col min="3337" max="3337" width="10.7109375" style="311" customWidth="1"/>
    <col min="3338" max="3339" width="0" style="311" hidden="1" customWidth="1"/>
    <col min="3340" max="3584" width="9.140625" style="311"/>
    <col min="3585" max="3585" width="5.85546875" style="311" customWidth="1"/>
    <col min="3586" max="3586" width="6.140625" style="311" customWidth="1"/>
    <col min="3587" max="3587" width="11.42578125" style="311" customWidth="1"/>
    <col min="3588" max="3588" width="15.85546875" style="311" customWidth="1"/>
    <col min="3589" max="3589" width="11.28515625" style="311" customWidth="1"/>
    <col min="3590" max="3590" width="10.85546875" style="311" customWidth="1"/>
    <col min="3591" max="3591" width="11" style="311" customWidth="1"/>
    <col min="3592" max="3592" width="11.140625" style="311" customWidth="1"/>
    <col min="3593" max="3593" width="10.7109375" style="311" customWidth="1"/>
    <col min="3594" max="3595" width="0" style="311" hidden="1" customWidth="1"/>
    <col min="3596" max="3840" width="9.140625" style="311"/>
    <col min="3841" max="3841" width="5.85546875" style="311" customWidth="1"/>
    <col min="3842" max="3842" width="6.140625" style="311" customWidth="1"/>
    <col min="3843" max="3843" width="11.42578125" style="311" customWidth="1"/>
    <col min="3844" max="3844" width="15.85546875" style="311" customWidth="1"/>
    <col min="3845" max="3845" width="11.28515625" style="311" customWidth="1"/>
    <col min="3846" max="3846" width="10.85546875" style="311" customWidth="1"/>
    <col min="3847" max="3847" width="11" style="311" customWidth="1"/>
    <col min="3848" max="3848" width="11.140625" style="311" customWidth="1"/>
    <col min="3849" max="3849" width="10.7109375" style="311" customWidth="1"/>
    <col min="3850" max="3851" width="0" style="311" hidden="1" customWidth="1"/>
    <col min="3852" max="4096" width="9.140625" style="311"/>
    <col min="4097" max="4097" width="5.85546875" style="311" customWidth="1"/>
    <col min="4098" max="4098" width="6.140625" style="311" customWidth="1"/>
    <col min="4099" max="4099" width="11.42578125" style="311" customWidth="1"/>
    <col min="4100" max="4100" width="15.85546875" style="311" customWidth="1"/>
    <col min="4101" max="4101" width="11.28515625" style="311" customWidth="1"/>
    <col min="4102" max="4102" width="10.85546875" style="311" customWidth="1"/>
    <col min="4103" max="4103" width="11" style="311" customWidth="1"/>
    <col min="4104" max="4104" width="11.140625" style="311" customWidth="1"/>
    <col min="4105" max="4105" width="10.7109375" style="311" customWidth="1"/>
    <col min="4106" max="4107" width="0" style="311" hidden="1" customWidth="1"/>
    <col min="4108" max="4352" width="9.140625" style="311"/>
    <col min="4353" max="4353" width="5.85546875" style="311" customWidth="1"/>
    <col min="4354" max="4354" width="6.140625" style="311" customWidth="1"/>
    <col min="4355" max="4355" width="11.42578125" style="311" customWidth="1"/>
    <col min="4356" max="4356" width="15.85546875" style="311" customWidth="1"/>
    <col min="4357" max="4357" width="11.28515625" style="311" customWidth="1"/>
    <col min="4358" max="4358" width="10.85546875" style="311" customWidth="1"/>
    <col min="4359" max="4359" width="11" style="311" customWidth="1"/>
    <col min="4360" max="4360" width="11.140625" style="311" customWidth="1"/>
    <col min="4361" max="4361" width="10.7109375" style="311" customWidth="1"/>
    <col min="4362" max="4363" width="0" style="311" hidden="1" customWidth="1"/>
    <col min="4364" max="4608" width="9.140625" style="311"/>
    <col min="4609" max="4609" width="5.85546875" style="311" customWidth="1"/>
    <col min="4610" max="4610" width="6.140625" style="311" customWidth="1"/>
    <col min="4611" max="4611" width="11.42578125" style="311" customWidth="1"/>
    <col min="4612" max="4612" width="15.85546875" style="311" customWidth="1"/>
    <col min="4613" max="4613" width="11.28515625" style="311" customWidth="1"/>
    <col min="4614" max="4614" width="10.85546875" style="311" customWidth="1"/>
    <col min="4615" max="4615" width="11" style="311" customWidth="1"/>
    <col min="4616" max="4616" width="11.140625" style="311" customWidth="1"/>
    <col min="4617" max="4617" width="10.7109375" style="311" customWidth="1"/>
    <col min="4618" max="4619" width="0" style="311" hidden="1" customWidth="1"/>
    <col min="4620" max="4864" width="9.140625" style="311"/>
    <col min="4865" max="4865" width="5.85546875" style="311" customWidth="1"/>
    <col min="4866" max="4866" width="6.140625" style="311" customWidth="1"/>
    <col min="4867" max="4867" width="11.42578125" style="311" customWidth="1"/>
    <col min="4868" max="4868" width="15.85546875" style="311" customWidth="1"/>
    <col min="4869" max="4869" width="11.28515625" style="311" customWidth="1"/>
    <col min="4870" max="4870" width="10.85546875" style="311" customWidth="1"/>
    <col min="4871" max="4871" width="11" style="311" customWidth="1"/>
    <col min="4872" max="4872" width="11.140625" style="311" customWidth="1"/>
    <col min="4873" max="4873" width="10.7109375" style="311" customWidth="1"/>
    <col min="4874" max="4875" width="0" style="311" hidden="1" customWidth="1"/>
    <col min="4876" max="5120" width="9.140625" style="311"/>
    <col min="5121" max="5121" width="5.85546875" style="311" customWidth="1"/>
    <col min="5122" max="5122" width="6.140625" style="311" customWidth="1"/>
    <col min="5123" max="5123" width="11.42578125" style="311" customWidth="1"/>
    <col min="5124" max="5124" width="15.85546875" style="311" customWidth="1"/>
    <col min="5125" max="5125" width="11.28515625" style="311" customWidth="1"/>
    <col min="5126" max="5126" width="10.85546875" style="311" customWidth="1"/>
    <col min="5127" max="5127" width="11" style="311" customWidth="1"/>
    <col min="5128" max="5128" width="11.140625" style="311" customWidth="1"/>
    <col min="5129" max="5129" width="10.7109375" style="311" customWidth="1"/>
    <col min="5130" max="5131" width="0" style="311" hidden="1" customWidth="1"/>
    <col min="5132" max="5376" width="9.140625" style="311"/>
    <col min="5377" max="5377" width="5.85546875" style="311" customWidth="1"/>
    <col min="5378" max="5378" width="6.140625" style="311" customWidth="1"/>
    <col min="5379" max="5379" width="11.42578125" style="311" customWidth="1"/>
    <col min="5380" max="5380" width="15.85546875" style="311" customWidth="1"/>
    <col min="5381" max="5381" width="11.28515625" style="311" customWidth="1"/>
    <col min="5382" max="5382" width="10.85546875" style="311" customWidth="1"/>
    <col min="5383" max="5383" width="11" style="311" customWidth="1"/>
    <col min="5384" max="5384" width="11.140625" style="311" customWidth="1"/>
    <col min="5385" max="5385" width="10.7109375" style="311" customWidth="1"/>
    <col min="5386" max="5387" width="0" style="311" hidden="1" customWidth="1"/>
    <col min="5388" max="5632" width="9.140625" style="311"/>
    <col min="5633" max="5633" width="5.85546875" style="311" customWidth="1"/>
    <col min="5634" max="5634" width="6.140625" style="311" customWidth="1"/>
    <col min="5635" max="5635" width="11.42578125" style="311" customWidth="1"/>
    <col min="5636" max="5636" width="15.85546875" style="311" customWidth="1"/>
    <col min="5637" max="5637" width="11.28515625" style="311" customWidth="1"/>
    <col min="5638" max="5638" width="10.85546875" style="311" customWidth="1"/>
    <col min="5639" max="5639" width="11" style="311" customWidth="1"/>
    <col min="5640" max="5640" width="11.140625" style="311" customWidth="1"/>
    <col min="5641" max="5641" width="10.7109375" style="311" customWidth="1"/>
    <col min="5642" max="5643" width="0" style="311" hidden="1" customWidth="1"/>
    <col min="5644" max="5888" width="9.140625" style="311"/>
    <col min="5889" max="5889" width="5.85546875" style="311" customWidth="1"/>
    <col min="5890" max="5890" width="6.140625" style="311" customWidth="1"/>
    <col min="5891" max="5891" width="11.42578125" style="311" customWidth="1"/>
    <col min="5892" max="5892" width="15.85546875" style="311" customWidth="1"/>
    <col min="5893" max="5893" width="11.28515625" style="311" customWidth="1"/>
    <col min="5894" max="5894" width="10.85546875" style="311" customWidth="1"/>
    <col min="5895" max="5895" width="11" style="311" customWidth="1"/>
    <col min="5896" max="5896" width="11.140625" style="311" customWidth="1"/>
    <col min="5897" max="5897" width="10.7109375" style="311" customWidth="1"/>
    <col min="5898" max="5899" width="0" style="311" hidden="1" customWidth="1"/>
    <col min="5900" max="6144" width="9.140625" style="311"/>
    <col min="6145" max="6145" width="5.85546875" style="311" customWidth="1"/>
    <col min="6146" max="6146" width="6.140625" style="311" customWidth="1"/>
    <col min="6147" max="6147" width="11.42578125" style="311" customWidth="1"/>
    <col min="6148" max="6148" width="15.85546875" style="311" customWidth="1"/>
    <col min="6149" max="6149" width="11.28515625" style="311" customWidth="1"/>
    <col min="6150" max="6150" width="10.85546875" style="311" customWidth="1"/>
    <col min="6151" max="6151" width="11" style="311" customWidth="1"/>
    <col min="6152" max="6152" width="11.140625" style="311" customWidth="1"/>
    <col min="6153" max="6153" width="10.7109375" style="311" customWidth="1"/>
    <col min="6154" max="6155" width="0" style="311" hidden="1" customWidth="1"/>
    <col min="6156" max="6400" width="9.140625" style="311"/>
    <col min="6401" max="6401" width="5.85546875" style="311" customWidth="1"/>
    <col min="6402" max="6402" width="6.140625" style="311" customWidth="1"/>
    <col min="6403" max="6403" width="11.42578125" style="311" customWidth="1"/>
    <col min="6404" max="6404" width="15.85546875" style="311" customWidth="1"/>
    <col min="6405" max="6405" width="11.28515625" style="311" customWidth="1"/>
    <col min="6406" max="6406" width="10.85546875" style="311" customWidth="1"/>
    <col min="6407" max="6407" width="11" style="311" customWidth="1"/>
    <col min="6408" max="6408" width="11.140625" style="311" customWidth="1"/>
    <col min="6409" max="6409" width="10.7109375" style="311" customWidth="1"/>
    <col min="6410" max="6411" width="0" style="311" hidden="1" customWidth="1"/>
    <col min="6412" max="6656" width="9.140625" style="311"/>
    <col min="6657" max="6657" width="5.85546875" style="311" customWidth="1"/>
    <col min="6658" max="6658" width="6.140625" style="311" customWidth="1"/>
    <col min="6659" max="6659" width="11.42578125" style="311" customWidth="1"/>
    <col min="6660" max="6660" width="15.85546875" style="311" customWidth="1"/>
    <col min="6661" max="6661" width="11.28515625" style="311" customWidth="1"/>
    <col min="6662" max="6662" width="10.85546875" style="311" customWidth="1"/>
    <col min="6663" max="6663" width="11" style="311" customWidth="1"/>
    <col min="6664" max="6664" width="11.140625" style="311" customWidth="1"/>
    <col min="6665" max="6665" width="10.7109375" style="311" customWidth="1"/>
    <col min="6666" max="6667" width="0" style="311" hidden="1" customWidth="1"/>
    <col min="6668" max="6912" width="9.140625" style="311"/>
    <col min="6913" max="6913" width="5.85546875" style="311" customWidth="1"/>
    <col min="6914" max="6914" width="6.140625" style="311" customWidth="1"/>
    <col min="6915" max="6915" width="11.42578125" style="311" customWidth="1"/>
    <col min="6916" max="6916" width="15.85546875" style="311" customWidth="1"/>
    <col min="6917" max="6917" width="11.28515625" style="311" customWidth="1"/>
    <col min="6918" max="6918" width="10.85546875" style="311" customWidth="1"/>
    <col min="6919" max="6919" width="11" style="311" customWidth="1"/>
    <col min="6920" max="6920" width="11.140625" style="311" customWidth="1"/>
    <col min="6921" max="6921" width="10.7109375" style="311" customWidth="1"/>
    <col min="6922" max="6923" width="0" style="311" hidden="1" customWidth="1"/>
    <col min="6924" max="7168" width="9.140625" style="311"/>
    <col min="7169" max="7169" width="5.85546875" style="311" customWidth="1"/>
    <col min="7170" max="7170" width="6.140625" style="311" customWidth="1"/>
    <col min="7171" max="7171" width="11.42578125" style="311" customWidth="1"/>
    <col min="7172" max="7172" width="15.85546875" style="311" customWidth="1"/>
    <col min="7173" max="7173" width="11.28515625" style="311" customWidth="1"/>
    <col min="7174" max="7174" width="10.85546875" style="311" customWidth="1"/>
    <col min="7175" max="7175" width="11" style="311" customWidth="1"/>
    <col min="7176" max="7176" width="11.140625" style="311" customWidth="1"/>
    <col min="7177" max="7177" width="10.7109375" style="311" customWidth="1"/>
    <col min="7178" max="7179" width="0" style="311" hidden="1" customWidth="1"/>
    <col min="7180" max="7424" width="9.140625" style="311"/>
    <col min="7425" max="7425" width="5.85546875" style="311" customWidth="1"/>
    <col min="7426" max="7426" width="6.140625" style="311" customWidth="1"/>
    <col min="7427" max="7427" width="11.42578125" style="311" customWidth="1"/>
    <col min="7428" max="7428" width="15.85546875" style="311" customWidth="1"/>
    <col min="7429" max="7429" width="11.28515625" style="311" customWidth="1"/>
    <col min="7430" max="7430" width="10.85546875" style="311" customWidth="1"/>
    <col min="7431" max="7431" width="11" style="311" customWidth="1"/>
    <col min="7432" max="7432" width="11.140625" style="311" customWidth="1"/>
    <col min="7433" max="7433" width="10.7109375" style="311" customWidth="1"/>
    <col min="7434" max="7435" width="0" style="311" hidden="1" customWidth="1"/>
    <col min="7436" max="7680" width="9.140625" style="311"/>
    <col min="7681" max="7681" width="5.85546875" style="311" customWidth="1"/>
    <col min="7682" max="7682" width="6.140625" style="311" customWidth="1"/>
    <col min="7683" max="7683" width="11.42578125" style="311" customWidth="1"/>
    <col min="7684" max="7684" width="15.85546875" style="311" customWidth="1"/>
    <col min="7685" max="7685" width="11.28515625" style="311" customWidth="1"/>
    <col min="7686" max="7686" width="10.85546875" style="311" customWidth="1"/>
    <col min="7687" max="7687" width="11" style="311" customWidth="1"/>
    <col min="7688" max="7688" width="11.140625" style="311" customWidth="1"/>
    <col min="7689" max="7689" width="10.7109375" style="311" customWidth="1"/>
    <col min="7690" max="7691" width="0" style="311" hidden="1" customWidth="1"/>
    <col min="7692" max="7936" width="9.140625" style="311"/>
    <col min="7937" max="7937" width="5.85546875" style="311" customWidth="1"/>
    <col min="7938" max="7938" width="6.140625" style="311" customWidth="1"/>
    <col min="7939" max="7939" width="11.42578125" style="311" customWidth="1"/>
    <col min="7940" max="7940" width="15.85546875" style="311" customWidth="1"/>
    <col min="7941" max="7941" width="11.28515625" style="311" customWidth="1"/>
    <col min="7942" max="7942" width="10.85546875" style="311" customWidth="1"/>
    <col min="7943" max="7943" width="11" style="311" customWidth="1"/>
    <col min="7944" max="7944" width="11.140625" style="311" customWidth="1"/>
    <col min="7945" max="7945" width="10.7109375" style="311" customWidth="1"/>
    <col min="7946" max="7947" width="0" style="311" hidden="1" customWidth="1"/>
    <col min="7948" max="8192" width="9.140625" style="311"/>
    <col min="8193" max="8193" width="5.85546875" style="311" customWidth="1"/>
    <col min="8194" max="8194" width="6.140625" style="311" customWidth="1"/>
    <col min="8195" max="8195" width="11.42578125" style="311" customWidth="1"/>
    <col min="8196" max="8196" width="15.85546875" style="311" customWidth="1"/>
    <col min="8197" max="8197" width="11.28515625" style="311" customWidth="1"/>
    <col min="8198" max="8198" width="10.85546875" style="311" customWidth="1"/>
    <col min="8199" max="8199" width="11" style="311" customWidth="1"/>
    <col min="8200" max="8200" width="11.140625" style="311" customWidth="1"/>
    <col min="8201" max="8201" width="10.7109375" style="311" customWidth="1"/>
    <col min="8202" max="8203" width="0" style="311" hidden="1" customWidth="1"/>
    <col min="8204" max="8448" width="9.140625" style="311"/>
    <col min="8449" max="8449" width="5.85546875" style="311" customWidth="1"/>
    <col min="8450" max="8450" width="6.140625" style="311" customWidth="1"/>
    <col min="8451" max="8451" width="11.42578125" style="311" customWidth="1"/>
    <col min="8452" max="8452" width="15.85546875" style="311" customWidth="1"/>
    <col min="8453" max="8453" width="11.28515625" style="311" customWidth="1"/>
    <col min="8454" max="8454" width="10.85546875" style="311" customWidth="1"/>
    <col min="8455" max="8455" width="11" style="311" customWidth="1"/>
    <col min="8456" max="8456" width="11.140625" style="311" customWidth="1"/>
    <col min="8457" max="8457" width="10.7109375" style="311" customWidth="1"/>
    <col min="8458" max="8459" width="0" style="311" hidden="1" customWidth="1"/>
    <col min="8460" max="8704" width="9.140625" style="311"/>
    <col min="8705" max="8705" width="5.85546875" style="311" customWidth="1"/>
    <col min="8706" max="8706" width="6.140625" style="311" customWidth="1"/>
    <col min="8707" max="8707" width="11.42578125" style="311" customWidth="1"/>
    <col min="8708" max="8708" width="15.85546875" style="311" customWidth="1"/>
    <col min="8709" max="8709" width="11.28515625" style="311" customWidth="1"/>
    <col min="8710" max="8710" width="10.85546875" style="311" customWidth="1"/>
    <col min="8711" max="8711" width="11" style="311" customWidth="1"/>
    <col min="8712" max="8712" width="11.140625" style="311" customWidth="1"/>
    <col min="8713" max="8713" width="10.7109375" style="311" customWidth="1"/>
    <col min="8714" max="8715" width="0" style="311" hidden="1" customWidth="1"/>
    <col min="8716" max="8960" width="9.140625" style="311"/>
    <col min="8961" max="8961" width="5.85546875" style="311" customWidth="1"/>
    <col min="8962" max="8962" width="6.140625" style="311" customWidth="1"/>
    <col min="8963" max="8963" width="11.42578125" style="311" customWidth="1"/>
    <col min="8964" max="8964" width="15.85546875" style="311" customWidth="1"/>
    <col min="8965" max="8965" width="11.28515625" style="311" customWidth="1"/>
    <col min="8966" max="8966" width="10.85546875" style="311" customWidth="1"/>
    <col min="8967" max="8967" width="11" style="311" customWidth="1"/>
    <col min="8968" max="8968" width="11.140625" style="311" customWidth="1"/>
    <col min="8969" max="8969" width="10.7109375" style="311" customWidth="1"/>
    <col min="8970" max="8971" width="0" style="311" hidden="1" customWidth="1"/>
    <col min="8972" max="9216" width="9.140625" style="311"/>
    <col min="9217" max="9217" width="5.85546875" style="311" customWidth="1"/>
    <col min="9218" max="9218" width="6.140625" style="311" customWidth="1"/>
    <col min="9219" max="9219" width="11.42578125" style="311" customWidth="1"/>
    <col min="9220" max="9220" width="15.85546875" style="311" customWidth="1"/>
    <col min="9221" max="9221" width="11.28515625" style="311" customWidth="1"/>
    <col min="9222" max="9222" width="10.85546875" style="311" customWidth="1"/>
    <col min="9223" max="9223" width="11" style="311" customWidth="1"/>
    <col min="9224" max="9224" width="11.140625" style="311" customWidth="1"/>
    <col min="9225" max="9225" width="10.7109375" style="311" customWidth="1"/>
    <col min="9226" max="9227" width="0" style="311" hidden="1" customWidth="1"/>
    <col min="9228" max="9472" width="9.140625" style="311"/>
    <col min="9473" max="9473" width="5.85546875" style="311" customWidth="1"/>
    <col min="9474" max="9474" width="6.140625" style="311" customWidth="1"/>
    <col min="9475" max="9475" width="11.42578125" style="311" customWidth="1"/>
    <col min="9476" max="9476" width="15.85546875" style="311" customWidth="1"/>
    <col min="9477" max="9477" width="11.28515625" style="311" customWidth="1"/>
    <col min="9478" max="9478" width="10.85546875" style="311" customWidth="1"/>
    <col min="9479" max="9479" width="11" style="311" customWidth="1"/>
    <col min="9480" max="9480" width="11.140625" style="311" customWidth="1"/>
    <col min="9481" max="9481" width="10.7109375" style="311" customWidth="1"/>
    <col min="9482" max="9483" width="0" style="311" hidden="1" customWidth="1"/>
    <col min="9484" max="9728" width="9.140625" style="311"/>
    <col min="9729" max="9729" width="5.85546875" style="311" customWidth="1"/>
    <col min="9730" max="9730" width="6.140625" style="311" customWidth="1"/>
    <col min="9731" max="9731" width="11.42578125" style="311" customWidth="1"/>
    <col min="9732" max="9732" width="15.85546875" style="311" customWidth="1"/>
    <col min="9733" max="9733" width="11.28515625" style="311" customWidth="1"/>
    <col min="9734" max="9734" width="10.85546875" style="311" customWidth="1"/>
    <col min="9735" max="9735" width="11" style="311" customWidth="1"/>
    <col min="9736" max="9736" width="11.140625" style="311" customWidth="1"/>
    <col min="9737" max="9737" width="10.7109375" style="311" customWidth="1"/>
    <col min="9738" max="9739" width="0" style="311" hidden="1" customWidth="1"/>
    <col min="9740" max="9984" width="9.140625" style="311"/>
    <col min="9985" max="9985" width="5.85546875" style="311" customWidth="1"/>
    <col min="9986" max="9986" width="6.140625" style="311" customWidth="1"/>
    <col min="9987" max="9987" width="11.42578125" style="311" customWidth="1"/>
    <col min="9988" max="9988" width="15.85546875" style="311" customWidth="1"/>
    <col min="9989" max="9989" width="11.28515625" style="311" customWidth="1"/>
    <col min="9990" max="9990" width="10.85546875" style="311" customWidth="1"/>
    <col min="9991" max="9991" width="11" style="311" customWidth="1"/>
    <col min="9992" max="9992" width="11.140625" style="311" customWidth="1"/>
    <col min="9993" max="9993" width="10.7109375" style="311" customWidth="1"/>
    <col min="9994" max="9995" width="0" style="311" hidden="1" customWidth="1"/>
    <col min="9996" max="10240" width="9.140625" style="311"/>
    <col min="10241" max="10241" width="5.85546875" style="311" customWidth="1"/>
    <col min="10242" max="10242" width="6.140625" style="311" customWidth="1"/>
    <col min="10243" max="10243" width="11.42578125" style="311" customWidth="1"/>
    <col min="10244" max="10244" width="15.85546875" style="311" customWidth="1"/>
    <col min="10245" max="10245" width="11.28515625" style="311" customWidth="1"/>
    <col min="10246" max="10246" width="10.85546875" style="311" customWidth="1"/>
    <col min="10247" max="10247" width="11" style="311" customWidth="1"/>
    <col min="10248" max="10248" width="11.140625" style="311" customWidth="1"/>
    <col min="10249" max="10249" width="10.7109375" style="311" customWidth="1"/>
    <col min="10250" max="10251" width="0" style="311" hidden="1" customWidth="1"/>
    <col min="10252" max="10496" width="9.140625" style="311"/>
    <col min="10497" max="10497" width="5.85546875" style="311" customWidth="1"/>
    <col min="10498" max="10498" width="6.140625" style="311" customWidth="1"/>
    <col min="10499" max="10499" width="11.42578125" style="311" customWidth="1"/>
    <col min="10500" max="10500" width="15.85546875" style="311" customWidth="1"/>
    <col min="10501" max="10501" width="11.28515625" style="311" customWidth="1"/>
    <col min="10502" max="10502" width="10.85546875" style="311" customWidth="1"/>
    <col min="10503" max="10503" width="11" style="311" customWidth="1"/>
    <col min="10504" max="10504" width="11.140625" style="311" customWidth="1"/>
    <col min="10505" max="10505" width="10.7109375" style="311" customWidth="1"/>
    <col min="10506" max="10507" width="0" style="311" hidden="1" customWidth="1"/>
    <col min="10508" max="10752" width="9.140625" style="311"/>
    <col min="10753" max="10753" width="5.85546875" style="311" customWidth="1"/>
    <col min="10754" max="10754" width="6.140625" style="311" customWidth="1"/>
    <col min="10755" max="10755" width="11.42578125" style="311" customWidth="1"/>
    <col min="10756" max="10756" width="15.85546875" style="311" customWidth="1"/>
    <col min="10757" max="10757" width="11.28515625" style="311" customWidth="1"/>
    <col min="10758" max="10758" width="10.85546875" style="311" customWidth="1"/>
    <col min="10759" max="10759" width="11" style="311" customWidth="1"/>
    <col min="10760" max="10760" width="11.140625" style="311" customWidth="1"/>
    <col min="10761" max="10761" width="10.7109375" style="311" customWidth="1"/>
    <col min="10762" max="10763" width="0" style="311" hidden="1" customWidth="1"/>
    <col min="10764" max="11008" width="9.140625" style="311"/>
    <col min="11009" max="11009" width="5.85546875" style="311" customWidth="1"/>
    <col min="11010" max="11010" width="6.140625" style="311" customWidth="1"/>
    <col min="11011" max="11011" width="11.42578125" style="311" customWidth="1"/>
    <col min="11012" max="11012" width="15.85546875" style="311" customWidth="1"/>
    <col min="11013" max="11013" width="11.28515625" style="311" customWidth="1"/>
    <col min="11014" max="11014" width="10.85546875" style="311" customWidth="1"/>
    <col min="11015" max="11015" width="11" style="311" customWidth="1"/>
    <col min="11016" max="11016" width="11.140625" style="311" customWidth="1"/>
    <col min="11017" max="11017" width="10.7109375" style="311" customWidth="1"/>
    <col min="11018" max="11019" width="0" style="311" hidden="1" customWidth="1"/>
    <col min="11020" max="11264" width="9.140625" style="311"/>
    <col min="11265" max="11265" width="5.85546875" style="311" customWidth="1"/>
    <col min="11266" max="11266" width="6.140625" style="311" customWidth="1"/>
    <col min="11267" max="11267" width="11.42578125" style="311" customWidth="1"/>
    <col min="11268" max="11268" width="15.85546875" style="311" customWidth="1"/>
    <col min="11269" max="11269" width="11.28515625" style="311" customWidth="1"/>
    <col min="11270" max="11270" width="10.85546875" style="311" customWidth="1"/>
    <col min="11271" max="11271" width="11" style="311" customWidth="1"/>
    <col min="11272" max="11272" width="11.140625" style="311" customWidth="1"/>
    <col min="11273" max="11273" width="10.7109375" style="311" customWidth="1"/>
    <col min="11274" max="11275" width="0" style="311" hidden="1" customWidth="1"/>
    <col min="11276" max="11520" width="9.140625" style="311"/>
    <col min="11521" max="11521" width="5.85546875" style="311" customWidth="1"/>
    <col min="11522" max="11522" width="6.140625" style="311" customWidth="1"/>
    <col min="11523" max="11523" width="11.42578125" style="311" customWidth="1"/>
    <col min="11524" max="11524" width="15.85546875" style="311" customWidth="1"/>
    <col min="11525" max="11525" width="11.28515625" style="311" customWidth="1"/>
    <col min="11526" max="11526" width="10.85546875" style="311" customWidth="1"/>
    <col min="11527" max="11527" width="11" style="311" customWidth="1"/>
    <col min="11528" max="11528" width="11.140625" style="311" customWidth="1"/>
    <col min="11529" max="11529" width="10.7109375" style="311" customWidth="1"/>
    <col min="11530" max="11531" width="0" style="311" hidden="1" customWidth="1"/>
    <col min="11532" max="11776" width="9.140625" style="311"/>
    <col min="11777" max="11777" width="5.85546875" style="311" customWidth="1"/>
    <col min="11778" max="11778" width="6.140625" style="311" customWidth="1"/>
    <col min="11779" max="11779" width="11.42578125" style="311" customWidth="1"/>
    <col min="11780" max="11780" width="15.85546875" style="311" customWidth="1"/>
    <col min="11781" max="11781" width="11.28515625" style="311" customWidth="1"/>
    <col min="11782" max="11782" width="10.85546875" style="311" customWidth="1"/>
    <col min="11783" max="11783" width="11" style="311" customWidth="1"/>
    <col min="11784" max="11784" width="11.140625" style="311" customWidth="1"/>
    <col min="11785" max="11785" width="10.7109375" style="311" customWidth="1"/>
    <col min="11786" max="11787" width="0" style="311" hidden="1" customWidth="1"/>
    <col min="11788" max="12032" width="9.140625" style="311"/>
    <col min="12033" max="12033" width="5.85546875" style="311" customWidth="1"/>
    <col min="12034" max="12034" width="6.140625" style="311" customWidth="1"/>
    <col min="12035" max="12035" width="11.42578125" style="311" customWidth="1"/>
    <col min="12036" max="12036" width="15.85546875" style="311" customWidth="1"/>
    <col min="12037" max="12037" width="11.28515625" style="311" customWidth="1"/>
    <col min="12038" max="12038" width="10.85546875" style="311" customWidth="1"/>
    <col min="12039" max="12039" width="11" style="311" customWidth="1"/>
    <col min="12040" max="12040" width="11.140625" style="311" customWidth="1"/>
    <col min="12041" max="12041" width="10.7109375" style="311" customWidth="1"/>
    <col min="12042" max="12043" width="0" style="311" hidden="1" customWidth="1"/>
    <col min="12044" max="12288" width="9.140625" style="311"/>
    <col min="12289" max="12289" width="5.85546875" style="311" customWidth="1"/>
    <col min="12290" max="12290" width="6.140625" style="311" customWidth="1"/>
    <col min="12291" max="12291" width="11.42578125" style="311" customWidth="1"/>
    <col min="12292" max="12292" width="15.85546875" style="311" customWidth="1"/>
    <col min="12293" max="12293" width="11.28515625" style="311" customWidth="1"/>
    <col min="12294" max="12294" width="10.85546875" style="311" customWidth="1"/>
    <col min="12295" max="12295" width="11" style="311" customWidth="1"/>
    <col min="12296" max="12296" width="11.140625" style="311" customWidth="1"/>
    <col min="12297" max="12297" width="10.7109375" style="311" customWidth="1"/>
    <col min="12298" max="12299" width="0" style="311" hidden="1" customWidth="1"/>
    <col min="12300" max="12544" width="9.140625" style="311"/>
    <col min="12545" max="12545" width="5.85546875" style="311" customWidth="1"/>
    <col min="12546" max="12546" width="6.140625" style="311" customWidth="1"/>
    <col min="12547" max="12547" width="11.42578125" style="311" customWidth="1"/>
    <col min="12548" max="12548" width="15.85546875" style="311" customWidth="1"/>
    <col min="12549" max="12549" width="11.28515625" style="311" customWidth="1"/>
    <col min="12550" max="12550" width="10.85546875" style="311" customWidth="1"/>
    <col min="12551" max="12551" width="11" style="311" customWidth="1"/>
    <col min="12552" max="12552" width="11.140625" style="311" customWidth="1"/>
    <col min="12553" max="12553" width="10.7109375" style="311" customWidth="1"/>
    <col min="12554" max="12555" width="0" style="311" hidden="1" customWidth="1"/>
    <col min="12556" max="12800" width="9.140625" style="311"/>
    <col min="12801" max="12801" width="5.85546875" style="311" customWidth="1"/>
    <col min="12802" max="12802" width="6.140625" style="311" customWidth="1"/>
    <col min="12803" max="12803" width="11.42578125" style="311" customWidth="1"/>
    <col min="12804" max="12804" width="15.85546875" style="311" customWidth="1"/>
    <col min="12805" max="12805" width="11.28515625" style="311" customWidth="1"/>
    <col min="12806" max="12806" width="10.85546875" style="311" customWidth="1"/>
    <col min="12807" max="12807" width="11" style="311" customWidth="1"/>
    <col min="12808" max="12808" width="11.140625" style="311" customWidth="1"/>
    <col min="12809" max="12809" width="10.7109375" style="311" customWidth="1"/>
    <col min="12810" max="12811" width="0" style="311" hidden="1" customWidth="1"/>
    <col min="12812" max="13056" width="9.140625" style="311"/>
    <col min="13057" max="13057" width="5.85546875" style="311" customWidth="1"/>
    <col min="13058" max="13058" width="6.140625" style="311" customWidth="1"/>
    <col min="13059" max="13059" width="11.42578125" style="311" customWidth="1"/>
    <col min="13060" max="13060" width="15.85546875" style="311" customWidth="1"/>
    <col min="13061" max="13061" width="11.28515625" style="311" customWidth="1"/>
    <col min="13062" max="13062" width="10.85546875" style="311" customWidth="1"/>
    <col min="13063" max="13063" width="11" style="311" customWidth="1"/>
    <col min="13064" max="13064" width="11.140625" style="311" customWidth="1"/>
    <col min="13065" max="13065" width="10.7109375" style="311" customWidth="1"/>
    <col min="13066" max="13067" width="0" style="311" hidden="1" customWidth="1"/>
    <col min="13068" max="13312" width="9.140625" style="311"/>
    <col min="13313" max="13313" width="5.85546875" style="311" customWidth="1"/>
    <col min="13314" max="13314" width="6.140625" style="311" customWidth="1"/>
    <col min="13315" max="13315" width="11.42578125" style="311" customWidth="1"/>
    <col min="13316" max="13316" width="15.85546875" style="311" customWidth="1"/>
    <col min="13317" max="13317" width="11.28515625" style="311" customWidth="1"/>
    <col min="13318" max="13318" width="10.85546875" style="311" customWidth="1"/>
    <col min="13319" max="13319" width="11" style="311" customWidth="1"/>
    <col min="13320" max="13320" width="11.140625" style="311" customWidth="1"/>
    <col min="13321" max="13321" width="10.7109375" style="311" customWidth="1"/>
    <col min="13322" max="13323" width="0" style="311" hidden="1" customWidth="1"/>
    <col min="13324" max="13568" width="9.140625" style="311"/>
    <col min="13569" max="13569" width="5.85546875" style="311" customWidth="1"/>
    <col min="13570" max="13570" width="6.140625" style="311" customWidth="1"/>
    <col min="13571" max="13571" width="11.42578125" style="311" customWidth="1"/>
    <col min="13572" max="13572" width="15.85546875" style="311" customWidth="1"/>
    <col min="13573" max="13573" width="11.28515625" style="311" customWidth="1"/>
    <col min="13574" max="13574" width="10.85546875" style="311" customWidth="1"/>
    <col min="13575" max="13575" width="11" style="311" customWidth="1"/>
    <col min="13576" max="13576" width="11.140625" style="311" customWidth="1"/>
    <col min="13577" max="13577" width="10.7109375" style="311" customWidth="1"/>
    <col min="13578" max="13579" width="0" style="311" hidden="1" customWidth="1"/>
    <col min="13580" max="13824" width="9.140625" style="311"/>
    <col min="13825" max="13825" width="5.85546875" style="311" customWidth="1"/>
    <col min="13826" max="13826" width="6.140625" style="311" customWidth="1"/>
    <col min="13827" max="13827" width="11.42578125" style="311" customWidth="1"/>
    <col min="13828" max="13828" width="15.85546875" style="311" customWidth="1"/>
    <col min="13829" max="13829" width="11.28515625" style="311" customWidth="1"/>
    <col min="13830" max="13830" width="10.85546875" style="311" customWidth="1"/>
    <col min="13831" max="13831" width="11" style="311" customWidth="1"/>
    <col min="13832" max="13832" width="11.140625" style="311" customWidth="1"/>
    <col min="13833" max="13833" width="10.7109375" style="311" customWidth="1"/>
    <col min="13834" max="13835" width="0" style="311" hidden="1" customWidth="1"/>
    <col min="13836" max="14080" width="9.140625" style="311"/>
    <col min="14081" max="14081" width="5.85546875" style="311" customWidth="1"/>
    <col min="14082" max="14082" width="6.140625" style="311" customWidth="1"/>
    <col min="14083" max="14083" width="11.42578125" style="311" customWidth="1"/>
    <col min="14084" max="14084" width="15.85546875" style="311" customWidth="1"/>
    <col min="14085" max="14085" width="11.28515625" style="311" customWidth="1"/>
    <col min="14086" max="14086" width="10.85546875" style="311" customWidth="1"/>
    <col min="14087" max="14087" width="11" style="311" customWidth="1"/>
    <col min="14088" max="14088" width="11.140625" style="311" customWidth="1"/>
    <col min="14089" max="14089" width="10.7109375" style="311" customWidth="1"/>
    <col min="14090" max="14091" width="0" style="311" hidden="1" customWidth="1"/>
    <col min="14092" max="14336" width="9.140625" style="311"/>
    <col min="14337" max="14337" width="5.85546875" style="311" customWidth="1"/>
    <col min="14338" max="14338" width="6.140625" style="311" customWidth="1"/>
    <col min="14339" max="14339" width="11.42578125" style="311" customWidth="1"/>
    <col min="14340" max="14340" width="15.85546875" style="311" customWidth="1"/>
    <col min="14341" max="14341" width="11.28515625" style="311" customWidth="1"/>
    <col min="14342" max="14342" width="10.85546875" style="311" customWidth="1"/>
    <col min="14343" max="14343" width="11" style="311" customWidth="1"/>
    <col min="14344" max="14344" width="11.140625" style="311" customWidth="1"/>
    <col min="14345" max="14345" width="10.7109375" style="311" customWidth="1"/>
    <col min="14346" max="14347" width="0" style="311" hidden="1" customWidth="1"/>
    <col min="14348" max="14592" width="9.140625" style="311"/>
    <col min="14593" max="14593" width="5.85546875" style="311" customWidth="1"/>
    <col min="14594" max="14594" width="6.140625" style="311" customWidth="1"/>
    <col min="14595" max="14595" width="11.42578125" style="311" customWidth="1"/>
    <col min="14596" max="14596" width="15.85546875" style="311" customWidth="1"/>
    <col min="14597" max="14597" width="11.28515625" style="311" customWidth="1"/>
    <col min="14598" max="14598" width="10.85546875" style="311" customWidth="1"/>
    <col min="14599" max="14599" width="11" style="311" customWidth="1"/>
    <col min="14600" max="14600" width="11.140625" style="311" customWidth="1"/>
    <col min="14601" max="14601" width="10.7109375" style="311" customWidth="1"/>
    <col min="14602" max="14603" width="0" style="311" hidden="1" customWidth="1"/>
    <col min="14604" max="14848" width="9.140625" style="311"/>
    <col min="14849" max="14849" width="5.85546875" style="311" customWidth="1"/>
    <col min="14850" max="14850" width="6.140625" style="311" customWidth="1"/>
    <col min="14851" max="14851" width="11.42578125" style="311" customWidth="1"/>
    <col min="14852" max="14852" width="15.85546875" style="311" customWidth="1"/>
    <col min="14853" max="14853" width="11.28515625" style="311" customWidth="1"/>
    <col min="14854" max="14854" width="10.85546875" style="311" customWidth="1"/>
    <col min="14855" max="14855" width="11" style="311" customWidth="1"/>
    <col min="14856" max="14856" width="11.140625" style="311" customWidth="1"/>
    <col min="14857" max="14857" width="10.7109375" style="311" customWidth="1"/>
    <col min="14858" max="14859" width="0" style="311" hidden="1" customWidth="1"/>
    <col min="14860" max="15104" width="9.140625" style="311"/>
    <col min="15105" max="15105" width="5.85546875" style="311" customWidth="1"/>
    <col min="15106" max="15106" width="6.140625" style="311" customWidth="1"/>
    <col min="15107" max="15107" width="11.42578125" style="311" customWidth="1"/>
    <col min="15108" max="15108" width="15.85546875" style="311" customWidth="1"/>
    <col min="15109" max="15109" width="11.28515625" style="311" customWidth="1"/>
    <col min="15110" max="15110" width="10.85546875" style="311" customWidth="1"/>
    <col min="15111" max="15111" width="11" style="311" customWidth="1"/>
    <col min="15112" max="15112" width="11.140625" style="311" customWidth="1"/>
    <col min="15113" max="15113" width="10.7109375" style="311" customWidth="1"/>
    <col min="15114" max="15115" width="0" style="311" hidden="1" customWidth="1"/>
    <col min="15116" max="15360" width="9.140625" style="311"/>
    <col min="15361" max="15361" width="5.85546875" style="311" customWidth="1"/>
    <col min="15362" max="15362" width="6.140625" style="311" customWidth="1"/>
    <col min="15363" max="15363" width="11.42578125" style="311" customWidth="1"/>
    <col min="15364" max="15364" width="15.85546875" style="311" customWidth="1"/>
    <col min="15365" max="15365" width="11.28515625" style="311" customWidth="1"/>
    <col min="15366" max="15366" width="10.85546875" style="311" customWidth="1"/>
    <col min="15367" max="15367" width="11" style="311" customWidth="1"/>
    <col min="15368" max="15368" width="11.140625" style="311" customWidth="1"/>
    <col min="15369" max="15369" width="10.7109375" style="311" customWidth="1"/>
    <col min="15370" max="15371" width="0" style="311" hidden="1" customWidth="1"/>
    <col min="15372" max="15616" width="9.140625" style="311"/>
    <col min="15617" max="15617" width="5.85546875" style="311" customWidth="1"/>
    <col min="15618" max="15618" width="6.140625" style="311" customWidth="1"/>
    <col min="15619" max="15619" width="11.42578125" style="311" customWidth="1"/>
    <col min="15620" max="15620" width="15.85546875" style="311" customWidth="1"/>
    <col min="15621" max="15621" width="11.28515625" style="311" customWidth="1"/>
    <col min="15622" max="15622" width="10.85546875" style="311" customWidth="1"/>
    <col min="15623" max="15623" width="11" style="311" customWidth="1"/>
    <col min="15624" max="15624" width="11.140625" style="311" customWidth="1"/>
    <col min="15625" max="15625" width="10.7109375" style="311" customWidth="1"/>
    <col min="15626" max="15627" width="0" style="311" hidden="1" customWidth="1"/>
    <col min="15628" max="15872" width="9.140625" style="311"/>
    <col min="15873" max="15873" width="5.85546875" style="311" customWidth="1"/>
    <col min="15874" max="15874" width="6.140625" style="311" customWidth="1"/>
    <col min="15875" max="15875" width="11.42578125" style="311" customWidth="1"/>
    <col min="15876" max="15876" width="15.85546875" style="311" customWidth="1"/>
    <col min="15877" max="15877" width="11.28515625" style="311" customWidth="1"/>
    <col min="15878" max="15878" width="10.85546875" style="311" customWidth="1"/>
    <col min="15879" max="15879" width="11" style="311" customWidth="1"/>
    <col min="15880" max="15880" width="11.140625" style="311" customWidth="1"/>
    <col min="15881" max="15881" width="10.7109375" style="311" customWidth="1"/>
    <col min="15882" max="15883" width="0" style="311" hidden="1" customWidth="1"/>
    <col min="15884" max="16128" width="9.140625" style="311"/>
    <col min="16129" max="16129" width="5.85546875" style="311" customWidth="1"/>
    <col min="16130" max="16130" width="6.140625" style="311" customWidth="1"/>
    <col min="16131" max="16131" width="11.42578125" style="311" customWidth="1"/>
    <col min="16132" max="16132" width="15.85546875" style="311" customWidth="1"/>
    <col min="16133" max="16133" width="11.28515625" style="311" customWidth="1"/>
    <col min="16134" max="16134" width="10.85546875" style="311" customWidth="1"/>
    <col min="16135" max="16135" width="11" style="311" customWidth="1"/>
    <col min="16136" max="16136" width="11.140625" style="311" customWidth="1"/>
    <col min="16137" max="16137" width="10.7109375" style="311" customWidth="1"/>
    <col min="16138" max="16139" width="0" style="311" hidden="1" customWidth="1"/>
    <col min="16140" max="16384" width="9.140625" style="311"/>
  </cols>
  <sheetData>
    <row r="1" spans="1:10" x14ac:dyDescent="0.2">
      <c r="A1" s="307" t="s">
        <v>1</v>
      </c>
      <c r="B1" s="308"/>
      <c r="C1" s="309" t="s">
        <v>159</v>
      </c>
      <c r="D1" s="308"/>
      <c r="E1" s="308"/>
      <c r="F1" s="308"/>
      <c r="G1" s="309" t="s">
        <v>53</v>
      </c>
      <c r="H1" s="308" t="s">
        <v>142</v>
      </c>
      <c r="I1" s="310"/>
    </row>
    <row r="2" spans="1:10" ht="12" thickBot="1" x14ac:dyDescent="0.25">
      <c r="A2" s="312" t="s">
        <v>54</v>
      </c>
      <c r="B2" s="313"/>
      <c r="C2" s="314" t="s">
        <v>160</v>
      </c>
      <c r="D2" s="313"/>
      <c r="E2" s="313"/>
      <c r="F2" s="313"/>
      <c r="G2" s="314" t="s">
        <v>145</v>
      </c>
      <c r="H2" s="313"/>
      <c r="I2" s="315"/>
    </row>
    <row r="4" spans="1:10" ht="18" x14ac:dyDescent="0.25">
      <c r="A4" s="395" t="s">
        <v>55</v>
      </c>
      <c r="B4" s="395"/>
      <c r="C4" s="395"/>
      <c r="D4" s="395"/>
      <c r="E4" s="395"/>
      <c r="F4" s="395"/>
      <c r="G4" s="395"/>
      <c r="H4" s="395"/>
      <c r="I4" s="395"/>
    </row>
    <row r="5" spans="1:10" ht="12" thickBot="1" x14ac:dyDescent="0.25"/>
    <row r="6" spans="1:10" x14ac:dyDescent="0.2">
      <c r="A6" s="316" t="s">
        <v>56</v>
      </c>
      <c r="B6" s="317"/>
      <c r="C6" s="318"/>
      <c r="D6" s="319"/>
      <c r="E6" s="320" t="s">
        <v>4</v>
      </c>
      <c r="F6" s="320" t="s">
        <v>5</v>
      </c>
      <c r="G6" s="320" t="s">
        <v>6</v>
      </c>
      <c r="H6" s="320" t="s">
        <v>7</v>
      </c>
      <c r="I6" s="321" t="s">
        <v>8</v>
      </c>
    </row>
    <row r="7" spans="1:10" x14ac:dyDescent="0.2">
      <c r="A7" s="322" t="s">
        <v>161</v>
      </c>
      <c r="B7" s="323" t="s">
        <v>162</v>
      </c>
      <c r="C7" s="324"/>
      <c r="D7" s="325"/>
      <c r="E7" s="326">
        <v>194.4</v>
      </c>
      <c r="F7" s="326">
        <v>0</v>
      </c>
      <c r="G7" s="326">
        <v>0</v>
      </c>
      <c r="H7" s="326">
        <v>0</v>
      </c>
      <c r="I7" s="327">
        <v>0</v>
      </c>
    </row>
    <row r="8" spans="1:10" x14ac:dyDescent="0.2">
      <c r="A8" s="322" t="s">
        <v>169</v>
      </c>
      <c r="B8" s="323" t="s">
        <v>170</v>
      </c>
      <c r="C8" s="324"/>
      <c r="D8" s="325"/>
      <c r="E8" s="326">
        <v>0</v>
      </c>
      <c r="F8" s="326">
        <v>0</v>
      </c>
      <c r="G8" s="326">
        <v>0</v>
      </c>
      <c r="H8" s="326">
        <v>0</v>
      </c>
      <c r="I8" s="327">
        <v>0</v>
      </c>
    </row>
    <row r="9" spans="1:10" x14ac:dyDescent="0.2">
      <c r="A9" s="322" t="s">
        <v>163</v>
      </c>
      <c r="B9" s="323" t="s">
        <v>164</v>
      </c>
      <c r="C9" s="324"/>
      <c r="D9" s="325"/>
      <c r="E9" s="326">
        <v>0</v>
      </c>
      <c r="F9" s="326">
        <v>3465.7</v>
      </c>
      <c r="G9" s="326">
        <v>0</v>
      </c>
      <c r="H9" s="326">
        <v>0</v>
      </c>
      <c r="I9" s="327">
        <v>0</v>
      </c>
    </row>
    <row r="10" spans="1:10" x14ac:dyDescent="0.2">
      <c r="A10" s="322" t="s">
        <v>175</v>
      </c>
      <c r="B10" s="323" t="s">
        <v>166</v>
      </c>
      <c r="C10" s="324"/>
      <c r="D10" s="325"/>
      <c r="E10" s="326">
        <v>0</v>
      </c>
      <c r="F10" s="326">
        <v>0</v>
      </c>
      <c r="G10" s="326">
        <v>0</v>
      </c>
      <c r="H10" s="326">
        <v>0</v>
      </c>
      <c r="I10" s="327">
        <v>0</v>
      </c>
    </row>
    <row r="11" spans="1:10" x14ac:dyDescent="0.2">
      <c r="A11" s="322" t="s">
        <v>165</v>
      </c>
      <c r="B11" s="323" t="s">
        <v>166</v>
      </c>
      <c r="C11" s="324"/>
      <c r="D11" s="325"/>
      <c r="E11" s="326">
        <v>0</v>
      </c>
      <c r="F11" s="326">
        <v>0</v>
      </c>
      <c r="G11" s="326">
        <v>0</v>
      </c>
      <c r="H11" s="326">
        <v>0</v>
      </c>
      <c r="I11" s="327">
        <v>1537.5</v>
      </c>
    </row>
    <row r="12" spans="1:10" ht="12" thickBot="1" x14ac:dyDescent="0.25">
      <c r="A12" s="328"/>
      <c r="B12" s="329" t="s">
        <v>57</v>
      </c>
      <c r="C12" s="330"/>
      <c r="D12" s="331"/>
      <c r="E12" s="332">
        <f>SUM(E7:E11)</f>
        <v>194.4</v>
      </c>
      <c r="F12" s="332">
        <f>SUM(F7:F11)</f>
        <v>3465.7</v>
      </c>
      <c r="G12" s="332">
        <f>SUM(G7:G11)</f>
        <v>0</v>
      </c>
      <c r="H12" s="332">
        <f>SUM(H7:H11)</f>
        <v>0</v>
      </c>
      <c r="I12" s="333">
        <f>SUM(I7:I11)</f>
        <v>1537.5</v>
      </c>
    </row>
    <row r="13" spans="1:10" x14ac:dyDescent="0.2">
      <c r="A13" s="334"/>
    </row>
    <row r="14" spans="1:10" ht="18" x14ac:dyDescent="0.25">
      <c r="A14" s="395" t="s">
        <v>58</v>
      </c>
      <c r="B14" s="395"/>
      <c r="C14" s="395"/>
      <c r="D14" s="395"/>
      <c r="E14" s="395"/>
      <c r="F14" s="395"/>
      <c r="G14" s="395"/>
      <c r="H14" s="395"/>
      <c r="I14" s="395"/>
    </row>
    <row r="15" spans="1:10" ht="12" thickBot="1" x14ac:dyDescent="0.25"/>
    <row r="16" spans="1:10" x14ac:dyDescent="0.2">
      <c r="A16" s="316" t="s">
        <v>59</v>
      </c>
      <c r="B16" s="318"/>
      <c r="C16" s="318"/>
      <c r="D16" s="319"/>
      <c r="E16" s="335" t="s">
        <v>167</v>
      </c>
      <c r="F16" s="335" t="s">
        <v>3</v>
      </c>
      <c r="G16" s="335" t="s">
        <v>61</v>
      </c>
      <c r="H16" s="317"/>
      <c r="I16" s="336" t="s">
        <v>168</v>
      </c>
      <c r="J16" s="337"/>
    </row>
    <row r="17" spans="1:10" ht="12" thickBot="1" x14ac:dyDescent="0.25">
      <c r="A17" s="338"/>
      <c r="B17" s="339" t="s">
        <v>62</v>
      </c>
      <c r="C17" s="339"/>
      <c r="D17" s="340"/>
      <c r="E17" s="341"/>
      <c r="F17" s="341"/>
      <c r="G17" s="341"/>
      <c r="H17" s="342"/>
      <c r="I17" s="343"/>
      <c r="J17" s="337"/>
    </row>
  </sheetData>
  <mergeCells count="2">
    <mergeCell ref="A4:I4"/>
    <mergeCell ref="A14:I1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J30" sqref="J3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266" max="266" width="27.42578125" customWidth="1"/>
    <col min="267" max="267" width="40.140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522" max="522" width="27.42578125" customWidth="1"/>
    <col min="523" max="523" width="40.140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778" max="778" width="27.42578125" customWidth="1"/>
    <col min="779" max="779" width="40.140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034" max="1034" width="27.42578125" customWidth="1"/>
    <col min="1035" max="1035" width="40.140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290" max="1290" width="27.42578125" customWidth="1"/>
    <col min="1291" max="1291" width="40.140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546" max="1546" width="27.42578125" customWidth="1"/>
    <col min="1547" max="1547" width="40.140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1802" max="1802" width="27.42578125" customWidth="1"/>
    <col min="1803" max="1803" width="40.140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058" max="2058" width="27.42578125" customWidth="1"/>
    <col min="2059" max="2059" width="40.140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314" max="2314" width="27.42578125" customWidth="1"/>
    <col min="2315" max="2315" width="40.140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570" max="2570" width="27.42578125" customWidth="1"/>
    <col min="2571" max="2571" width="40.140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2826" max="2826" width="27.42578125" customWidth="1"/>
    <col min="2827" max="2827" width="40.140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082" max="3082" width="27.42578125" customWidth="1"/>
    <col min="3083" max="3083" width="40.140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338" max="3338" width="27.42578125" customWidth="1"/>
    <col min="3339" max="3339" width="40.140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594" max="3594" width="27.42578125" customWidth="1"/>
    <col min="3595" max="3595" width="40.140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3850" max="3850" width="27.42578125" customWidth="1"/>
    <col min="3851" max="3851" width="40.140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106" max="4106" width="27.42578125" customWidth="1"/>
    <col min="4107" max="4107" width="40.140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362" max="4362" width="27.42578125" customWidth="1"/>
    <col min="4363" max="4363" width="40.140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618" max="4618" width="27.42578125" customWidth="1"/>
    <col min="4619" max="4619" width="40.140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4874" max="4874" width="27.42578125" customWidth="1"/>
    <col min="4875" max="4875" width="40.140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130" max="5130" width="27.42578125" customWidth="1"/>
    <col min="5131" max="5131" width="40.140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386" max="5386" width="27.42578125" customWidth="1"/>
    <col min="5387" max="5387" width="40.140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642" max="5642" width="27.42578125" customWidth="1"/>
    <col min="5643" max="5643" width="40.140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5898" max="5898" width="27.42578125" customWidth="1"/>
    <col min="5899" max="5899" width="40.140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154" max="6154" width="27.42578125" customWidth="1"/>
    <col min="6155" max="6155" width="40.140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410" max="6410" width="27.42578125" customWidth="1"/>
    <col min="6411" max="6411" width="40.140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666" max="6666" width="27.42578125" customWidth="1"/>
    <col min="6667" max="6667" width="40.140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6922" max="6922" width="27.42578125" customWidth="1"/>
    <col min="6923" max="6923" width="40.140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178" max="7178" width="27.42578125" customWidth="1"/>
    <col min="7179" max="7179" width="40.140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434" max="7434" width="27.42578125" customWidth="1"/>
    <col min="7435" max="7435" width="40.140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690" max="7690" width="27.42578125" customWidth="1"/>
    <col min="7691" max="7691" width="40.140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7946" max="7946" width="27.42578125" customWidth="1"/>
    <col min="7947" max="7947" width="40.140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202" max="8202" width="27.42578125" customWidth="1"/>
    <col min="8203" max="8203" width="40.140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458" max="8458" width="27.42578125" customWidth="1"/>
    <col min="8459" max="8459" width="40.140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714" max="8714" width="27.42578125" customWidth="1"/>
    <col min="8715" max="8715" width="40.140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8970" max="8970" width="27.42578125" customWidth="1"/>
    <col min="8971" max="8971" width="40.140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226" max="9226" width="27.42578125" customWidth="1"/>
    <col min="9227" max="9227" width="40.140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482" max="9482" width="27.42578125" customWidth="1"/>
    <col min="9483" max="9483" width="40.140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738" max="9738" width="27.42578125" customWidth="1"/>
    <col min="9739" max="9739" width="40.140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9994" max="9994" width="27.42578125" customWidth="1"/>
    <col min="9995" max="9995" width="40.140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250" max="10250" width="27.42578125" customWidth="1"/>
    <col min="10251" max="10251" width="40.140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506" max="10506" width="27.42578125" customWidth="1"/>
    <col min="10507" max="10507" width="40.140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0762" max="10762" width="27.42578125" customWidth="1"/>
    <col min="10763" max="10763" width="40.140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018" max="11018" width="27.42578125" customWidth="1"/>
    <col min="11019" max="11019" width="40.140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274" max="11274" width="27.42578125" customWidth="1"/>
    <col min="11275" max="11275" width="40.140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530" max="11530" width="27.42578125" customWidth="1"/>
    <col min="11531" max="11531" width="40.140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1786" max="11786" width="27.42578125" customWidth="1"/>
    <col min="11787" max="11787" width="40.140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042" max="12042" width="27.42578125" customWidth="1"/>
    <col min="12043" max="12043" width="40.140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298" max="12298" width="27.42578125" customWidth="1"/>
    <col min="12299" max="12299" width="40.140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554" max="12554" width="27.42578125" customWidth="1"/>
    <col min="12555" max="12555" width="40.140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2810" max="12810" width="27.42578125" customWidth="1"/>
    <col min="12811" max="12811" width="40.140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066" max="13066" width="27.42578125" customWidth="1"/>
    <col min="13067" max="13067" width="40.140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322" max="13322" width="27.42578125" customWidth="1"/>
    <col min="13323" max="13323" width="40.140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578" max="13578" width="27.42578125" customWidth="1"/>
    <col min="13579" max="13579" width="40.140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3834" max="13834" width="27.42578125" customWidth="1"/>
    <col min="13835" max="13835" width="40.140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090" max="14090" width="27.42578125" customWidth="1"/>
    <col min="14091" max="14091" width="40.140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346" max="14346" width="27.42578125" customWidth="1"/>
    <col min="14347" max="14347" width="40.140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602" max="14602" width="27.42578125" customWidth="1"/>
    <col min="14603" max="14603" width="40.140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4858" max="14858" width="27.42578125" customWidth="1"/>
    <col min="14859" max="14859" width="40.140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114" max="15114" width="27.42578125" customWidth="1"/>
    <col min="15115" max="15115" width="40.140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370" max="15370" width="27.42578125" customWidth="1"/>
    <col min="15371" max="15371" width="40.140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626" max="15626" width="27.42578125" customWidth="1"/>
    <col min="15627" max="15627" width="40.140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5882" max="15882" width="27.42578125" customWidth="1"/>
    <col min="15883" max="15883" width="40.140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  <col min="16138" max="16138" width="27.42578125" customWidth="1"/>
    <col min="16139" max="16139" width="40.140625" customWidth="1"/>
  </cols>
  <sheetData>
    <row r="1" spans="1:17" ht="24.75" customHeight="1" thickBot="1" x14ac:dyDescent="0.25">
      <c r="A1" s="198" t="s">
        <v>9</v>
      </c>
      <c r="B1" s="199"/>
      <c r="C1" s="199"/>
      <c r="D1" s="199"/>
      <c r="E1" s="199"/>
      <c r="F1" s="199"/>
      <c r="G1" s="199"/>
      <c r="H1" s="200"/>
      <c r="I1" s="201"/>
      <c r="J1" s="201"/>
      <c r="K1" s="202"/>
      <c r="L1" s="203"/>
      <c r="M1" s="203"/>
      <c r="N1" s="203"/>
      <c r="O1" s="203"/>
      <c r="P1" s="203"/>
      <c r="Q1" s="203"/>
    </row>
    <row r="2" spans="1:17" x14ac:dyDescent="0.2">
      <c r="A2" s="204" t="s">
        <v>10</v>
      </c>
      <c r="B2" s="205"/>
      <c r="C2" s="206" t="s">
        <v>142</v>
      </c>
      <c r="D2" s="386" t="s">
        <v>146</v>
      </c>
      <c r="E2" s="387"/>
      <c r="F2" s="207" t="s">
        <v>11</v>
      </c>
      <c r="G2" s="208"/>
      <c r="H2" s="209"/>
      <c r="I2" s="210"/>
      <c r="J2" s="211" t="s">
        <v>146</v>
      </c>
      <c r="K2" s="202"/>
      <c r="L2" s="203"/>
      <c r="M2" s="203"/>
      <c r="N2" s="203"/>
      <c r="O2" s="203"/>
      <c r="P2" s="203"/>
      <c r="Q2" s="203"/>
    </row>
    <row r="3" spans="1:17" hidden="1" x14ac:dyDescent="0.2">
      <c r="A3" s="212"/>
      <c r="B3" s="213"/>
      <c r="C3" s="214"/>
      <c r="D3" s="214"/>
      <c r="E3" s="213"/>
      <c r="F3" s="215"/>
      <c r="G3" s="216"/>
      <c r="H3" s="209"/>
      <c r="I3" s="217"/>
      <c r="J3" s="218"/>
      <c r="K3" s="202"/>
      <c r="L3" s="203"/>
      <c r="M3" s="203"/>
      <c r="N3" s="203"/>
      <c r="O3" s="203"/>
      <c r="P3" s="203"/>
      <c r="Q3" s="203"/>
    </row>
    <row r="4" spans="1:17" x14ac:dyDescent="0.2">
      <c r="A4" s="219" t="s">
        <v>12</v>
      </c>
      <c r="B4" s="220"/>
      <c r="C4" s="221" t="s">
        <v>150</v>
      </c>
      <c r="D4" s="222"/>
      <c r="E4" s="223"/>
      <c r="F4" s="215" t="s">
        <v>13</v>
      </c>
      <c r="G4" s="216"/>
      <c r="H4" s="209"/>
      <c r="I4" s="217"/>
      <c r="J4" s="218"/>
      <c r="K4" s="202"/>
      <c r="L4" s="203"/>
      <c r="M4" s="203"/>
      <c r="N4" s="203"/>
      <c r="O4" s="203"/>
      <c r="P4" s="203"/>
      <c r="Q4" s="203"/>
    </row>
    <row r="5" spans="1:17" x14ac:dyDescent="0.2">
      <c r="A5" s="224" t="s">
        <v>81</v>
      </c>
      <c r="B5" s="225"/>
      <c r="C5" s="388" t="s">
        <v>151</v>
      </c>
      <c r="D5" s="389"/>
      <c r="E5" s="390"/>
      <c r="F5" s="215" t="s">
        <v>14</v>
      </c>
      <c r="G5" s="216"/>
      <c r="H5" s="226"/>
      <c r="I5" s="227"/>
      <c r="J5" s="218"/>
      <c r="K5" s="228" t="s">
        <v>151</v>
      </c>
      <c r="L5" s="203"/>
      <c r="M5" s="203"/>
      <c r="N5" s="203"/>
      <c r="O5" s="203"/>
      <c r="P5" s="203"/>
      <c r="Q5" s="203"/>
    </row>
    <row r="6" spans="1:17" x14ac:dyDescent="0.2">
      <c r="A6" s="229" t="s">
        <v>15</v>
      </c>
      <c r="B6" s="223"/>
      <c r="C6" s="222" t="s">
        <v>152</v>
      </c>
      <c r="D6" s="222"/>
      <c r="E6" s="223"/>
      <c r="F6" s="230" t="s">
        <v>16</v>
      </c>
      <c r="G6" s="231"/>
      <c r="H6" s="232"/>
      <c r="I6" s="227"/>
      <c r="J6" s="218"/>
      <c r="K6" s="202"/>
      <c r="L6" s="203"/>
      <c r="M6" s="203"/>
      <c r="N6" s="203"/>
      <c r="O6" s="203"/>
      <c r="P6" s="203"/>
      <c r="Q6" s="203"/>
    </row>
    <row r="7" spans="1:17" ht="25.5" x14ac:dyDescent="0.2">
      <c r="A7" s="224" t="s">
        <v>153</v>
      </c>
      <c r="B7" s="233"/>
      <c r="C7" s="391" t="s">
        <v>79</v>
      </c>
      <c r="D7" s="392"/>
      <c r="E7" s="393"/>
      <c r="F7" s="234" t="s">
        <v>17</v>
      </c>
      <c r="G7" s="231">
        <v>0</v>
      </c>
      <c r="H7" s="235"/>
      <c r="I7" s="236"/>
      <c r="J7" s="218"/>
      <c r="K7" s="228" t="s">
        <v>79</v>
      </c>
      <c r="L7" s="203"/>
      <c r="M7" s="203"/>
      <c r="N7" s="203"/>
      <c r="O7" s="203"/>
      <c r="P7" s="203"/>
      <c r="Q7" s="203"/>
    </row>
    <row r="8" spans="1:17" x14ac:dyDescent="0.2">
      <c r="A8" s="237" t="s">
        <v>18</v>
      </c>
      <c r="B8" s="215"/>
      <c r="C8" s="382"/>
      <c r="D8" s="382"/>
      <c r="E8" s="394"/>
      <c r="F8" s="238" t="s">
        <v>19</v>
      </c>
      <c r="G8" s="216"/>
      <c r="H8" s="239"/>
      <c r="I8" s="240"/>
      <c r="J8" s="201"/>
      <c r="K8" s="202"/>
      <c r="L8" s="203"/>
      <c r="M8" s="203"/>
      <c r="N8" s="203"/>
      <c r="O8" s="203"/>
      <c r="P8" s="203"/>
      <c r="Q8" s="203"/>
    </row>
    <row r="9" spans="1:17" x14ac:dyDescent="0.2">
      <c r="A9" s="237" t="s">
        <v>20</v>
      </c>
      <c r="B9" s="215"/>
      <c r="C9" s="382">
        <f>C10</f>
        <v>0</v>
      </c>
      <c r="D9" s="382"/>
      <c r="E9" s="394"/>
      <c r="F9" s="241"/>
      <c r="G9" s="242"/>
      <c r="H9" s="243"/>
      <c r="I9" s="201"/>
      <c r="J9" s="201"/>
      <c r="K9" s="202"/>
      <c r="L9" s="203"/>
      <c r="M9" s="203"/>
      <c r="N9" s="203"/>
      <c r="O9" s="203"/>
      <c r="P9" s="203"/>
      <c r="Q9" s="203"/>
    </row>
    <row r="10" spans="1:17" x14ac:dyDescent="0.2">
      <c r="A10" s="237" t="s">
        <v>21</v>
      </c>
      <c r="B10" s="215"/>
      <c r="C10" s="382"/>
      <c r="D10" s="382"/>
      <c r="E10" s="382"/>
      <c r="F10" s="244"/>
      <c r="G10" s="242"/>
      <c r="H10" s="245"/>
      <c r="I10" s="201"/>
      <c r="J10" s="246"/>
      <c r="K10" s="202"/>
      <c r="L10" s="203"/>
      <c r="M10" s="203"/>
      <c r="N10" s="203"/>
      <c r="O10" s="203"/>
      <c r="P10" s="203"/>
      <c r="Q10" s="203"/>
    </row>
    <row r="11" spans="1:17" x14ac:dyDescent="0.2">
      <c r="A11" s="237" t="s">
        <v>22</v>
      </c>
      <c r="B11" s="215"/>
      <c r="C11" s="382"/>
      <c r="D11" s="382"/>
      <c r="E11" s="382"/>
      <c r="F11" s="247" t="s">
        <v>23</v>
      </c>
      <c r="G11" s="248"/>
      <c r="H11" s="243"/>
      <c r="I11" s="201"/>
      <c r="J11" s="201"/>
      <c r="K11" s="202"/>
      <c r="L11" s="203"/>
      <c r="M11" s="203"/>
      <c r="N11" s="203"/>
      <c r="O11" s="203"/>
      <c r="P11" s="203"/>
      <c r="Q11" s="203"/>
    </row>
    <row r="12" spans="1:17" x14ac:dyDescent="0.2">
      <c r="A12" s="249" t="s">
        <v>24</v>
      </c>
      <c r="B12" s="223"/>
      <c r="C12" s="383" t="s">
        <v>121</v>
      </c>
      <c r="D12" s="384"/>
      <c r="E12" s="385"/>
      <c r="F12" s="250" t="s">
        <v>25</v>
      </c>
      <c r="G12" s="251"/>
      <c r="H12" s="243"/>
      <c r="I12" s="201"/>
      <c r="J12" s="201"/>
      <c r="K12" s="202"/>
      <c r="L12" s="203"/>
      <c r="M12" s="203"/>
      <c r="N12" s="203"/>
      <c r="O12" s="203"/>
      <c r="P12" s="203"/>
      <c r="Q12" s="203"/>
    </row>
    <row r="13" spans="1:17" ht="28.5" customHeight="1" thickBot="1" x14ac:dyDescent="0.25">
      <c r="A13" s="252" t="s">
        <v>26</v>
      </c>
      <c r="B13" s="253"/>
      <c r="C13" s="253"/>
      <c r="D13" s="253"/>
      <c r="E13" s="254"/>
      <c r="F13" s="254"/>
      <c r="G13" s="255"/>
      <c r="H13" s="243"/>
      <c r="I13" s="201"/>
      <c r="J13" s="201"/>
      <c r="K13" s="202"/>
      <c r="L13" s="203"/>
      <c r="M13" s="203"/>
      <c r="N13" s="203"/>
      <c r="O13" s="203"/>
      <c r="P13" s="203"/>
      <c r="Q13" s="203"/>
    </row>
    <row r="14" spans="1:17" ht="17.25" customHeight="1" thickBot="1" x14ac:dyDescent="0.25">
      <c r="A14" s="256" t="s">
        <v>27</v>
      </c>
      <c r="B14" s="257"/>
      <c r="C14" s="258"/>
      <c r="D14" s="259" t="str">
        <f>'01 R103429641 R3'!A19</f>
        <v>Název VRN</v>
      </c>
      <c r="E14" s="260"/>
      <c r="F14" s="260"/>
      <c r="G14" s="261" t="str">
        <f>'01 R103429641 R3'!I19</f>
        <v>Celkem CZK</v>
      </c>
      <c r="H14" s="200"/>
      <c r="I14" s="201"/>
      <c r="J14" s="201"/>
      <c r="K14" s="202"/>
      <c r="L14" s="203"/>
      <c r="M14" s="203"/>
      <c r="N14" s="203"/>
      <c r="O14" s="203"/>
      <c r="P14" s="203"/>
      <c r="Q14" s="203"/>
    </row>
    <row r="15" spans="1:17" x14ac:dyDescent="0.2">
      <c r="A15" s="262"/>
      <c r="B15" s="263" t="s">
        <v>29</v>
      </c>
      <c r="C15" s="264">
        <f>'01 R103429641 R3'!E15</f>
        <v>2210.0300000000002</v>
      </c>
      <c r="D15" s="265"/>
      <c r="E15" s="266"/>
      <c r="F15" s="267"/>
      <c r="G15" s="264"/>
      <c r="H15" s="200"/>
      <c r="I15" s="201"/>
      <c r="J15" s="201"/>
      <c r="K15" s="202"/>
      <c r="L15" s="203"/>
      <c r="M15" s="203"/>
      <c r="N15" s="203"/>
      <c r="O15" s="203"/>
      <c r="P15" s="203"/>
      <c r="Q15" s="203"/>
    </row>
    <row r="16" spans="1:17" x14ac:dyDescent="0.2">
      <c r="A16" s="262" t="s">
        <v>30</v>
      </c>
      <c r="B16" s="263" t="s">
        <v>31</v>
      </c>
      <c r="C16" s="264">
        <f>'01 R103429641 R3'!F15</f>
        <v>9090.369999999999</v>
      </c>
      <c r="D16" s="268"/>
      <c r="E16" s="269"/>
      <c r="F16" s="270"/>
      <c r="G16" s="264"/>
      <c r="H16" s="200"/>
      <c r="I16" s="201"/>
      <c r="J16" s="201"/>
      <c r="K16" s="202"/>
      <c r="L16" s="203"/>
      <c r="M16" s="203"/>
      <c r="N16" s="203"/>
      <c r="O16" s="203"/>
      <c r="P16" s="203"/>
      <c r="Q16" s="203"/>
    </row>
    <row r="17" spans="1:17" x14ac:dyDescent="0.2">
      <c r="A17" s="262" t="s">
        <v>32</v>
      </c>
      <c r="B17" s="263" t="s">
        <v>33</v>
      </c>
      <c r="C17" s="264">
        <f>'01 R103429641 R3'!H15</f>
        <v>0</v>
      </c>
      <c r="D17" s="268"/>
      <c r="E17" s="269"/>
      <c r="F17" s="270"/>
      <c r="G17" s="264"/>
      <c r="H17" s="200"/>
      <c r="I17" s="201"/>
      <c r="J17" s="201"/>
      <c r="K17" s="202"/>
      <c r="L17" s="203"/>
      <c r="M17" s="203"/>
      <c r="N17" s="203"/>
      <c r="O17" s="203"/>
      <c r="P17" s="203"/>
      <c r="Q17" s="203"/>
    </row>
    <row r="18" spans="1:17" x14ac:dyDescent="0.2">
      <c r="A18" s="271" t="s">
        <v>34</v>
      </c>
      <c r="B18" s="272" t="s">
        <v>35</v>
      </c>
      <c r="C18" s="264">
        <f>'01 R103429641 R3'!G15</f>
        <v>0</v>
      </c>
      <c r="D18" s="268"/>
      <c r="E18" s="269"/>
      <c r="F18" s="270"/>
      <c r="G18" s="264"/>
      <c r="H18" s="200"/>
      <c r="I18" s="201"/>
      <c r="J18" s="201"/>
      <c r="K18" s="202"/>
      <c r="L18" s="203"/>
      <c r="M18" s="203"/>
      <c r="N18" s="203"/>
      <c r="O18" s="203"/>
      <c r="P18" s="203"/>
      <c r="Q18" s="203"/>
    </row>
    <row r="19" spans="1:17" x14ac:dyDescent="0.2">
      <c r="A19" s="273" t="s">
        <v>36</v>
      </c>
      <c r="B19" s="263"/>
      <c r="C19" s="264"/>
      <c r="D19" s="274"/>
      <c r="E19" s="269"/>
      <c r="F19" s="270"/>
      <c r="G19" s="264"/>
      <c r="H19" s="200"/>
      <c r="I19" s="201"/>
      <c r="J19" s="201"/>
      <c r="K19" s="202"/>
      <c r="L19" s="203"/>
      <c r="M19" s="203"/>
      <c r="N19" s="203"/>
      <c r="O19" s="203"/>
      <c r="P19" s="203"/>
      <c r="Q19" s="203"/>
    </row>
    <row r="20" spans="1:17" x14ac:dyDescent="0.2">
      <c r="A20" s="273"/>
      <c r="B20" s="263"/>
      <c r="C20" s="264"/>
      <c r="D20" s="268"/>
      <c r="E20" s="269"/>
      <c r="F20" s="270"/>
      <c r="G20" s="264"/>
      <c r="H20" s="200"/>
      <c r="I20" s="201"/>
      <c r="J20" s="201"/>
      <c r="K20" s="202"/>
      <c r="L20" s="203"/>
      <c r="M20" s="203"/>
      <c r="N20" s="203"/>
      <c r="O20" s="203"/>
      <c r="P20" s="203"/>
      <c r="Q20" s="203"/>
    </row>
    <row r="21" spans="1:17" x14ac:dyDescent="0.2">
      <c r="A21" s="273" t="s">
        <v>8</v>
      </c>
      <c r="B21" s="263"/>
      <c r="C21" s="264">
        <f>'01 R103429641 R3'!I15</f>
        <v>2066.5</v>
      </c>
      <c r="D21" s="268"/>
      <c r="E21" s="269"/>
      <c r="F21" s="270"/>
      <c r="G21" s="264"/>
      <c r="H21" s="200"/>
      <c r="I21" s="201"/>
      <c r="J21" s="201"/>
      <c r="K21" s="202"/>
      <c r="L21" s="203"/>
      <c r="M21" s="203"/>
      <c r="N21" s="203"/>
      <c r="O21" s="203"/>
      <c r="P21" s="203"/>
      <c r="Q21" s="203"/>
    </row>
    <row r="22" spans="1:17" x14ac:dyDescent="0.2">
      <c r="A22" s="275" t="s">
        <v>37</v>
      </c>
      <c r="B22" s="241"/>
      <c r="C22" s="264">
        <f>C19+C21</f>
        <v>2066.5</v>
      </c>
      <c r="D22" s="268" t="s">
        <v>38</v>
      </c>
      <c r="E22" s="269"/>
      <c r="F22" s="270"/>
      <c r="G22" s="264"/>
      <c r="H22" s="200"/>
      <c r="I22" s="201"/>
      <c r="J22" s="201"/>
      <c r="K22" s="202"/>
      <c r="L22" s="203"/>
      <c r="M22" s="203"/>
      <c r="N22" s="203"/>
      <c r="O22" s="203"/>
      <c r="P22" s="203"/>
      <c r="Q22" s="203"/>
    </row>
    <row r="23" spans="1:17" ht="13.5" thickBot="1" x14ac:dyDescent="0.25">
      <c r="A23" s="376" t="s">
        <v>39</v>
      </c>
      <c r="B23" s="377"/>
      <c r="C23" s="276">
        <f>C22+G23</f>
        <v>2066.5</v>
      </c>
      <c r="D23" s="277" t="s">
        <v>40</v>
      </c>
      <c r="E23" s="278"/>
      <c r="F23" s="279"/>
      <c r="G23" s="264">
        <f>'01 R103429641 R3'!I20</f>
        <v>0</v>
      </c>
      <c r="H23" s="200"/>
      <c r="I23" s="201"/>
      <c r="J23" s="201"/>
      <c r="K23" s="202"/>
      <c r="L23" s="203"/>
      <c r="M23" s="203"/>
      <c r="N23" s="203"/>
      <c r="O23" s="203"/>
      <c r="P23" s="203"/>
      <c r="Q23" s="203"/>
    </row>
    <row r="24" spans="1:17" x14ac:dyDescent="0.2">
      <c r="A24" s="280" t="s">
        <v>41</v>
      </c>
      <c r="B24" s="281"/>
      <c r="C24" s="282"/>
      <c r="D24" s="281" t="s">
        <v>42</v>
      </c>
      <c r="E24" s="281"/>
      <c r="F24" s="283" t="s">
        <v>43</v>
      </c>
      <c r="G24" s="284"/>
      <c r="H24" s="200"/>
      <c r="I24" s="201"/>
      <c r="J24" s="201"/>
      <c r="K24" s="202"/>
      <c r="L24" s="203"/>
      <c r="M24" s="203"/>
      <c r="N24" s="203"/>
      <c r="O24" s="203"/>
      <c r="P24" s="203"/>
      <c r="Q24" s="203"/>
    </row>
    <row r="25" spans="1:17" x14ac:dyDescent="0.2">
      <c r="A25" s="275" t="s">
        <v>44</v>
      </c>
      <c r="B25" s="241"/>
      <c r="C25" s="285"/>
      <c r="D25" s="241" t="s">
        <v>44</v>
      </c>
      <c r="E25" s="241"/>
      <c r="F25" s="286" t="s">
        <v>44</v>
      </c>
      <c r="G25" s="287"/>
      <c r="H25" s="200"/>
      <c r="I25" s="201"/>
      <c r="J25" s="201"/>
      <c r="K25" s="202"/>
      <c r="L25" s="203"/>
      <c r="M25" s="203"/>
      <c r="N25" s="203"/>
      <c r="O25" s="203"/>
      <c r="P25" s="203"/>
      <c r="Q25" s="203"/>
    </row>
    <row r="26" spans="1:17" x14ac:dyDescent="0.2">
      <c r="A26" s="275"/>
      <c r="B26" s="241"/>
      <c r="C26" s="285"/>
      <c r="D26" s="241"/>
      <c r="E26" s="241"/>
      <c r="F26" s="286"/>
      <c r="G26" s="287"/>
      <c r="H26" s="200"/>
      <c r="I26" s="201"/>
      <c r="J26" s="201"/>
      <c r="K26" s="202"/>
      <c r="L26" s="203"/>
      <c r="M26" s="203"/>
      <c r="N26" s="203"/>
      <c r="O26" s="203"/>
      <c r="P26" s="203"/>
      <c r="Q26" s="203"/>
    </row>
    <row r="27" spans="1:17" ht="34.5" customHeight="1" x14ac:dyDescent="0.2">
      <c r="A27" s="378" t="s">
        <v>154</v>
      </c>
      <c r="B27" s="379"/>
      <c r="C27" s="380"/>
      <c r="D27" s="381" t="s">
        <v>155</v>
      </c>
      <c r="E27" s="380"/>
      <c r="F27" s="286" t="s">
        <v>155</v>
      </c>
      <c r="G27" s="287"/>
      <c r="H27" s="200"/>
      <c r="I27" s="201"/>
      <c r="J27" s="201"/>
      <c r="K27" s="202"/>
      <c r="L27" s="203"/>
      <c r="M27" s="203"/>
      <c r="N27" s="203"/>
      <c r="O27" s="203"/>
      <c r="P27" s="203"/>
      <c r="Q27" s="203"/>
    </row>
    <row r="28" spans="1:17" ht="48.75" customHeight="1" x14ac:dyDescent="0.2">
      <c r="A28" s="275" t="s">
        <v>45</v>
      </c>
      <c r="B28" s="288"/>
      <c r="C28" s="285"/>
      <c r="D28" s="241" t="s">
        <v>45</v>
      </c>
      <c r="E28" s="241"/>
      <c r="F28" s="286" t="s">
        <v>45</v>
      </c>
      <c r="G28" s="287"/>
      <c r="H28" s="200"/>
      <c r="I28" s="201"/>
      <c r="J28" s="201"/>
      <c r="K28" s="202"/>
      <c r="L28" s="203"/>
      <c r="M28" s="203"/>
      <c r="N28" s="203"/>
      <c r="O28" s="203"/>
      <c r="P28" s="203"/>
      <c r="Q28" s="203"/>
    </row>
    <row r="29" spans="1:17" x14ac:dyDescent="0.2">
      <c r="A29" s="275" t="s">
        <v>46</v>
      </c>
      <c r="B29" s="241"/>
      <c r="C29" s="285"/>
      <c r="D29" s="286" t="s">
        <v>47</v>
      </c>
      <c r="E29" s="285"/>
      <c r="F29" s="289" t="s">
        <v>47</v>
      </c>
      <c r="G29" s="287"/>
      <c r="H29" s="200"/>
      <c r="I29" s="201"/>
      <c r="J29" s="201"/>
      <c r="K29" s="202"/>
      <c r="L29" s="203"/>
      <c r="M29" s="203"/>
      <c r="N29" s="203"/>
      <c r="O29" s="203"/>
      <c r="P29" s="203"/>
      <c r="Q29" s="203"/>
    </row>
    <row r="30" spans="1:17" x14ac:dyDescent="0.2">
      <c r="A30" s="290" t="s">
        <v>2</v>
      </c>
      <c r="B30" s="291"/>
      <c r="C30" s="292">
        <v>10</v>
      </c>
      <c r="D30" s="291" t="s">
        <v>48</v>
      </c>
      <c r="E30" s="293"/>
      <c r="F30" s="371">
        <v>0</v>
      </c>
      <c r="G30" s="372"/>
      <c r="H30" s="200"/>
      <c r="I30" s="201"/>
      <c r="J30" s="201"/>
      <c r="K30" s="202"/>
      <c r="L30" s="203"/>
      <c r="M30" s="203"/>
      <c r="N30" s="203"/>
      <c r="O30" s="203"/>
      <c r="P30" s="203"/>
      <c r="Q30" s="203"/>
    </row>
    <row r="31" spans="1:17" x14ac:dyDescent="0.2">
      <c r="A31" s="290" t="s">
        <v>49</v>
      </c>
      <c r="B31" s="291"/>
      <c r="C31" s="292">
        <f>C30</f>
        <v>10</v>
      </c>
      <c r="D31" s="291" t="s">
        <v>50</v>
      </c>
      <c r="E31" s="293"/>
      <c r="F31" s="371">
        <v>0</v>
      </c>
      <c r="G31" s="372"/>
      <c r="H31" s="294"/>
      <c r="I31" s="294"/>
      <c r="J31" s="295"/>
    </row>
    <row r="32" spans="1:17" x14ac:dyDescent="0.2">
      <c r="A32" s="290" t="s">
        <v>2</v>
      </c>
      <c r="B32" s="291"/>
      <c r="C32" s="292">
        <v>20</v>
      </c>
      <c r="D32" s="291" t="s">
        <v>50</v>
      </c>
      <c r="E32" s="293"/>
      <c r="F32" s="371">
        <v>13366.9</v>
      </c>
      <c r="G32" s="372"/>
      <c r="H32" s="294"/>
      <c r="I32" s="294"/>
      <c r="J32" s="295"/>
    </row>
    <row r="33" spans="1:10" x14ac:dyDescent="0.2">
      <c r="A33" s="290" t="s">
        <v>49</v>
      </c>
      <c r="B33" s="296"/>
      <c r="C33" s="297">
        <f>C32</f>
        <v>20</v>
      </c>
      <c r="D33" s="291" t="s">
        <v>50</v>
      </c>
      <c r="E33" s="270"/>
      <c r="F33" s="371">
        <v>2673.38</v>
      </c>
      <c r="G33" s="372"/>
      <c r="H33" s="294"/>
      <c r="I33" s="294"/>
      <c r="J33" s="295"/>
    </row>
    <row r="34" spans="1:10" x14ac:dyDescent="0.2">
      <c r="A34" s="290" t="s">
        <v>156</v>
      </c>
      <c r="B34" s="291"/>
      <c r="C34" s="298"/>
      <c r="D34" s="291"/>
      <c r="E34" s="293"/>
      <c r="F34" s="371">
        <v>0</v>
      </c>
      <c r="G34" s="372"/>
      <c r="H34" s="294"/>
      <c r="I34" s="294"/>
      <c r="J34" s="295"/>
    </row>
    <row r="35" spans="1:10" ht="16.5" thickBot="1" x14ac:dyDescent="0.3">
      <c r="A35" s="299" t="s">
        <v>51</v>
      </c>
      <c r="B35" s="300"/>
      <c r="C35" s="300"/>
      <c r="D35" s="300"/>
      <c r="E35" s="301"/>
      <c r="F35" s="373">
        <f>SUM(F30:G34)</f>
        <v>16040.279999999999</v>
      </c>
      <c r="G35" s="374"/>
      <c r="H35" s="302"/>
      <c r="I35" s="302"/>
      <c r="J35" s="303"/>
    </row>
    <row r="36" spans="1:10" x14ac:dyDescent="0.2">
      <c r="A36" s="294"/>
      <c r="B36" s="294"/>
      <c r="C36" s="294"/>
      <c r="D36" s="294"/>
      <c r="E36" s="294"/>
      <c r="F36" s="294"/>
      <c r="G36" s="294"/>
      <c r="H36" s="294"/>
      <c r="I36" s="294"/>
      <c r="J36" s="295"/>
    </row>
    <row r="37" spans="1:10" x14ac:dyDescent="0.2">
      <c r="A37" s="304" t="s">
        <v>157</v>
      </c>
      <c r="B37" s="305"/>
      <c r="C37" s="304"/>
      <c r="D37" s="304"/>
      <c r="E37" s="304"/>
      <c r="F37" s="304"/>
      <c r="G37" s="304"/>
      <c r="H37" s="294" t="s">
        <v>0</v>
      </c>
      <c r="I37" s="294"/>
      <c r="J37" s="295"/>
    </row>
    <row r="38" spans="1:10" x14ac:dyDescent="0.2">
      <c r="A38" s="304"/>
      <c r="B38" s="375" t="s">
        <v>158</v>
      </c>
      <c r="C38" s="375"/>
      <c r="D38" s="375"/>
      <c r="E38" s="375"/>
      <c r="F38" s="375"/>
      <c r="G38" s="375"/>
      <c r="H38" s="294" t="s">
        <v>0</v>
      </c>
      <c r="I38" s="294"/>
      <c r="J38" s="295"/>
    </row>
    <row r="39" spans="1:10" x14ac:dyDescent="0.2">
      <c r="A39" s="306"/>
      <c r="B39" s="375"/>
      <c r="C39" s="375"/>
      <c r="D39" s="375"/>
      <c r="E39" s="375"/>
      <c r="F39" s="375"/>
      <c r="G39" s="375"/>
      <c r="H39" s="294" t="s">
        <v>0</v>
      </c>
      <c r="I39" s="294"/>
      <c r="J39" s="295"/>
    </row>
    <row r="40" spans="1:10" x14ac:dyDescent="0.2">
      <c r="A40" s="306"/>
      <c r="B40" s="375"/>
      <c r="C40" s="375"/>
      <c r="D40" s="375"/>
      <c r="E40" s="375"/>
      <c r="F40" s="375"/>
      <c r="G40" s="375"/>
      <c r="H40" s="294" t="s">
        <v>0</v>
      </c>
      <c r="I40" s="294"/>
      <c r="J40" s="295"/>
    </row>
    <row r="41" spans="1:10" x14ac:dyDescent="0.2">
      <c r="A41" s="306"/>
      <c r="B41" s="375"/>
      <c r="C41" s="375"/>
      <c r="D41" s="375"/>
      <c r="E41" s="375"/>
      <c r="F41" s="375"/>
      <c r="G41" s="375"/>
      <c r="H41" s="294" t="s">
        <v>0</v>
      </c>
      <c r="I41" s="294"/>
      <c r="J41" s="295"/>
    </row>
    <row r="42" spans="1:10" x14ac:dyDescent="0.2">
      <c r="A42" s="306"/>
      <c r="B42" s="375"/>
      <c r="C42" s="375"/>
      <c r="D42" s="375"/>
      <c r="E42" s="375"/>
      <c r="F42" s="375"/>
      <c r="G42" s="375"/>
      <c r="H42" s="294" t="s">
        <v>0</v>
      </c>
      <c r="I42" s="294"/>
      <c r="J42" s="295"/>
    </row>
    <row r="43" spans="1:10" x14ac:dyDescent="0.2">
      <c r="A43" s="306"/>
      <c r="B43" s="375"/>
      <c r="C43" s="375"/>
      <c r="D43" s="375"/>
      <c r="E43" s="375"/>
      <c r="F43" s="375"/>
      <c r="G43" s="375"/>
      <c r="H43" s="294" t="s">
        <v>0</v>
      </c>
      <c r="I43" s="294"/>
      <c r="J43" s="295"/>
    </row>
    <row r="44" spans="1:10" x14ac:dyDescent="0.2">
      <c r="A44" s="306"/>
      <c r="B44" s="375"/>
      <c r="C44" s="375"/>
      <c r="D44" s="375"/>
      <c r="E44" s="375"/>
      <c r="F44" s="375"/>
      <c r="G44" s="375"/>
      <c r="H44" s="294" t="s">
        <v>0</v>
      </c>
      <c r="I44" s="294"/>
      <c r="J44" s="295"/>
    </row>
    <row r="45" spans="1:10" x14ac:dyDescent="0.2">
      <c r="A45" s="306"/>
      <c r="B45" s="375"/>
      <c r="C45" s="375"/>
      <c r="D45" s="375"/>
      <c r="E45" s="375"/>
      <c r="F45" s="375"/>
      <c r="G45" s="375"/>
      <c r="H45" s="294" t="s">
        <v>0</v>
      </c>
      <c r="I45" s="294"/>
      <c r="J45" s="295"/>
    </row>
    <row r="46" spans="1:10" x14ac:dyDescent="0.2">
      <c r="A46" s="306"/>
      <c r="B46" s="375"/>
      <c r="C46" s="375"/>
      <c r="D46" s="375"/>
      <c r="E46" s="375"/>
      <c r="F46" s="375"/>
      <c r="G46" s="375"/>
      <c r="H46" s="294" t="s">
        <v>0</v>
      </c>
      <c r="I46" s="294"/>
      <c r="J46" s="295"/>
    </row>
    <row r="47" spans="1:10" x14ac:dyDescent="0.2">
      <c r="A47" s="294"/>
      <c r="B47" s="370"/>
      <c r="C47" s="370"/>
      <c r="D47" s="370"/>
      <c r="E47" s="370"/>
      <c r="F47" s="370"/>
      <c r="G47" s="370"/>
      <c r="H47" s="294"/>
      <c r="I47" s="294"/>
      <c r="J47" s="295"/>
    </row>
    <row r="48" spans="1:10" x14ac:dyDescent="0.2">
      <c r="A48" s="294"/>
      <c r="B48" s="370"/>
      <c r="C48" s="370"/>
      <c r="D48" s="370"/>
      <c r="E48" s="370"/>
      <c r="F48" s="370"/>
      <c r="G48" s="370"/>
      <c r="H48" s="294"/>
      <c r="I48" s="294"/>
      <c r="J48" s="295"/>
    </row>
    <row r="49" spans="1:10" x14ac:dyDescent="0.2">
      <c r="A49" s="294"/>
      <c r="B49" s="370"/>
      <c r="C49" s="370"/>
      <c r="D49" s="370"/>
      <c r="E49" s="370"/>
      <c r="F49" s="370"/>
      <c r="G49" s="370"/>
      <c r="H49" s="294"/>
      <c r="I49" s="294"/>
      <c r="J49" s="295"/>
    </row>
    <row r="50" spans="1:10" x14ac:dyDescent="0.2">
      <c r="A50" s="294"/>
      <c r="B50" s="370"/>
      <c r="C50" s="370"/>
      <c r="D50" s="370"/>
      <c r="E50" s="370"/>
      <c r="F50" s="370"/>
      <c r="G50" s="370"/>
      <c r="H50" s="294"/>
      <c r="I50" s="294"/>
      <c r="J50" s="295"/>
    </row>
  </sheetData>
  <mergeCells count="22">
    <mergeCell ref="C10:E10"/>
    <mergeCell ref="C11:E11"/>
    <mergeCell ref="C12:E12"/>
    <mergeCell ref="D2:E2"/>
    <mergeCell ref="C5:E5"/>
    <mergeCell ref="C7:E7"/>
    <mergeCell ref="C8:E8"/>
    <mergeCell ref="C9:E9"/>
    <mergeCell ref="A23:B23"/>
    <mergeCell ref="A27:C27"/>
    <mergeCell ref="D27:E27"/>
    <mergeCell ref="B47:G47"/>
    <mergeCell ref="B48:G48"/>
    <mergeCell ref="F30:G30"/>
    <mergeCell ref="B49:G49"/>
    <mergeCell ref="B50:G50"/>
    <mergeCell ref="F31:G31"/>
    <mergeCell ref="F32:G32"/>
    <mergeCell ref="F33:G33"/>
    <mergeCell ref="F34:G34"/>
    <mergeCell ref="F35:G35"/>
    <mergeCell ref="B38:G4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J30" sqref="J30"/>
    </sheetView>
  </sheetViews>
  <sheetFormatPr defaultRowHeight="11.25" x14ac:dyDescent="0.2"/>
  <cols>
    <col min="1" max="1" width="5.85546875" style="311" customWidth="1"/>
    <col min="2" max="2" width="6.140625" style="311" customWidth="1"/>
    <col min="3" max="3" width="11.42578125" style="311" customWidth="1"/>
    <col min="4" max="4" width="15.85546875" style="311" customWidth="1"/>
    <col min="5" max="5" width="11.28515625" style="311" customWidth="1"/>
    <col min="6" max="6" width="10.85546875" style="311" customWidth="1"/>
    <col min="7" max="7" width="11" style="311" customWidth="1"/>
    <col min="8" max="8" width="11.140625" style="311" customWidth="1"/>
    <col min="9" max="9" width="10.7109375" style="311" customWidth="1"/>
    <col min="10" max="11" width="0" style="311" hidden="1" customWidth="1"/>
    <col min="12" max="256" width="9.140625" style="311"/>
    <col min="257" max="257" width="5.85546875" style="311" customWidth="1"/>
    <col min="258" max="258" width="6.140625" style="311" customWidth="1"/>
    <col min="259" max="259" width="11.42578125" style="311" customWidth="1"/>
    <col min="260" max="260" width="15.85546875" style="311" customWidth="1"/>
    <col min="261" max="261" width="11.28515625" style="311" customWidth="1"/>
    <col min="262" max="262" width="10.85546875" style="311" customWidth="1"/>
    <col min="263" max="263" width="11" style="311" customWidth="1"/>
    <col min="264" max="264" width="11.140625" style="311" customWidth="1"/>
    <col min="265" max="265" width="10.7109375" style="311" customWidth="1"/>
    <col min="266" max="267" width="0" style="311" hidden="1" customWidth="1"/>
    <col min="268" max="512" width="9.140625" style="311"/>
    <col min="513" max="513" width="5.85546875" style="311" customWidth="1"/>
    <col min="514" max="514" width="6.140625" style="311" customWidth="1"/>
    <col min="515" max="515" width="11.42578125" style="311" customWidth="1"/>
    <col min="516" max="516" width="15.85546875" style="311" customWidth="1"/>
    <col min="517" max="517" width="11.28515625" style="311" customWidth="1"/>
    <col min="518" max="518" width="10.85546875" style="311" customWidth="1"/>
    <col min="519" max="519" width="11" style="311" customWidth="1"/>
    <col min="520" max="520" width="11.140625" style="311" customWidth="1"/>
    <col min="521" max="521" width="10.7109375" style="311" customWidth="1"/>
    <col min="522" max="523" width="0" style="311" hidden="1" customWidth="1"/>
    <col min="524" max="768" width="9.140625" style="311"/>
    <col min="769" max="769" width="5.85546875" style="311" customWidth="1"/>
    <col min="770" max="770" width="6.140625" style="311" customWidth="1"/>
    <col min="771" max="771" width="11.42578125" style="311" customWidth="1"/>
    <col min="772" max="772" width="15.85546875" style="311" customWidth="1"/>
    <col min="773" max="773" width="11.28515625" style="311" customWidth="1"/>
    <col min="774" max="774" width="10.85546875" style="311" customWidth="1"/>
    <col min="775" max="775" width="11" style="311" customWidth="1"/>
    <col min="776" max="776" width="11.140625" style="311" customWidth="1"/>
    <col min="777" max="777" width="10.7109375" style="311" customWidth="1"/>
    <col min="778" max="779" width="0" style="311" hidden="1" customWidth="1"/>
    <col min="780" max="1024" width="9.140625" style="311"/>
    <col min="1025" max="1025" width="5.85546875" style="311" customWidth="1"/>
    <col min="1026" max="1026" width="6.140625" style="311" customWidth="1"/>
    <col min="1027" max="1027" width="11.42578125" style="311" customWidth="1"/>
    <col min="1028" max="1028" width="15.85546875" style="311" customWidth="1"/>
    <col min="1029" max="1029" width="11.28515625" style="311" customWidth="1"/>
    <col min="1030" max="1030" width="10.85546875" style="311" customWidth="1"/>
    <col min="1031" max="1031" width="11" style="311" customWidth="1"/>
    <col min="1032" max="1032" width="11.140625" style="311" customWidth="1"/>
    <col min="1033" max="1033" width="10.7109375" style="311" customWidth="1"/>
    <col min="1034" max="1035" width="0" style="311" hidden="1" customWidth="1"/>
    <col min="1036" max="1280" width="9.140625" style="311"/>
    <col min="1281" max="1281" width="5.85546875" style="311" customWidth="1"/>
    <col min="1282" max="1282" width="6.140625" style="311" customWidth="1"/>
    <col min="1283" max="1283" width="11.42578125" style="311" customWidth="1"/>
    <col min="1284" max="1284" width="15.85546875" style="311" customWidth="1"/>
    <col min="1285" max="1285" width="11.28515625" style="311" customWidth="1"/>
    <col min="1286" max="1286" width="10.85546875" style="311" customWidth="1"/>
    <col min="1287" max="1287" width="11" style="311" customWidth="1"/>
    <col min="1288" max="1288" width="11.140625" style="311" customWidth="1"/>
    <col min="1289" max="1289" width="10.7109375" style="311" customWidth="1"/>
    <col min="1290" max="1291" width="0" style="311" hidden="1" customWidth="1"/>
    <col min="1292" max="1536" width="9.140625" style="311"/>
    <col min="1537" max="1537" width="5.85546875" style="311" customWidth="1"/>
    <col min="1538" max="1538" width="6.140625" style="311" customWidth="1"/>
    <col min="1539" max="1539" width="11.42578125" style="311" customWidth="1"/>
    <col min="1540" max="1540" width="15.85546875" style="311" customWidth="1"/>
    <col min="1541" max="1541" width="11.28515625" style="311" customWidth="1"/>
    <col min="1542" max="1542" width="10.85546875" style="311" customWidth="1"/>
    <col min="1543" max="1543" width="11" style="311" customWidth="1"/>
    <col min="1544" max="1544" width="11.140625" style="311" customWidth="1"/>
    <col min="1545" max="1545" width="10.7109375" style="311" customWidth="1"/>
    <col min="1546" max="1547" width="0" style="311" hidden="1" customWidth="1"/>
    <col min="1548" max="1792" width="9.140625" style="311"/>
    <col min="1793" max="1793" width="5.85546875" style="311" customWidth="1"/>
    <col min="1794" max="1794" width="6.140625" style="311" customWidth="1"/>
    <col min="1795" max="1795" width="11.42578125" style="311" customWidth="1"/>
    <col min="1796" max="1796" width="15.85546875" style="311" customWidth="1"/>
    <col min="1797" max="1797" width="11.28515625" style="311" customWidth="1"/>
    <col min="1798" max="1798" width="10.85546875" style="311" customWidth="1"/>
    <col min="1799" max="1799" width="11" style="311" customWidth="1"/>
    <col min="1800" max="1800" width="11.140625" style="311" customWidth="1"/>
    <col min="1801" max="1801" width="10.7109375" style="311" customWidth="1"/>
    <col min="1802" max="1803" width="0" style="311" hidden="1" customWidth="1"/>
    <col min="1804" max="2048" width="9.140625" style="311"/>
    <col min="2049" max="2049" width="5.85546875" style="311" customWidth="1"/>
    <col min="2050" max="2050" width="6.140625" style="311" customWidth="1"/>
    <col min="2051" max="2051" width="11.42578125" style="311" customWidth="1"/>
    <col min="2052" max="2052" width="15.85546875" style="311" customWidth="1"/>
    <col min="2053" max="2053" width="11.28515625" style="311" customWidth="1"/>
    <col min="2054" max="2054" width="10.85546875" style="311" customWidth="1"/>
    <col min="2055" max="2055" width="11" style="311" customWidth="1"/>
    <col min="2056" max="2056" width="11.140625" style="311" customWidth="1"/>
    <col min="2057" max="2057" width="10.7109375" style="311" customWidth="1"/>
    <col min="2058" max="2059" width="0" style="311" hidden="1" customWidth="1"/>
    <col min="2060" max="2304" width="9.140625" style="311"/>
    <col min="2305" max="2305" width="5.85546875" style="311" customWidth="1"/>
    <col min="2306" max="2306" width="6.140625" style="311" customWidth="1"/>
    <col min="2307" max="2307" width="11.42578125" style="311" customWidth="1"/>
    <col min="2308" max="2308" width="15.85546875" style="311" customWidth="1"/>
    <col min="2309" max="2309" width="11.28515625" style="311" customWidth="1"/>
    <col min="2310" max="2310" width="10.85546875" style="311" customWidth="1"/>
    <col min="2311" max="2311" width="11" style="311" customWidth="1"/>
    <col min="2312" max="2312" width="11.140625" style="311" customWidth="1"/>
    <col min="2313" max="2313" width="10.7109375" style="311" customWidth="1"/>
    <col min="2314" max="2315" width="0" style="311" hidden="1" customWidth="1"/>
    <col min="2316" max="2560" width="9.140625" style="311"/>
    <col min="2561" max="2561" width="5.85546875" style="311" customWidth="1"/>
    <col min="2562" max="2562" width="6.140625" style="311" customWidth="1"/>
    <col min="2563" max="2563" width="11.42578125" style="311" customWidth="1"/>
    <col min="2564" max="2564" width="15.85546875" style="311" customWidth="1"/>
    <col min="2565" max="2565" width="11.28515625" style="311" customWidth="1"/>
    <col min="2566" max="2566" width="10.85546875" style="311" customWidth="1"/>
    <col min="2567" max="2567" width="11" style="311" customWidth="1"/>
    <col min="2568" max="2568" width="11.140625" style="311" customWidth="1"/>
    <col min="2569" max="2569" width="10.7109375" style="311" customWidth="1"/>
    <col min="2570" max="2571" width="0" style="311" hidden="1" customWidth="1"/>
    <col min="2572" max="2816" width="9.140625" style="311"/>
    <col min="2817" max="2817" width="5.85546875" style="311" customWidth="1"/>
    <col min="2818" max="2818" width="6.140625" style="311" customWidth="1"/>
    <col min="2819" max="2819" width="11.42578125" style="311" customWidth="1"/>
    <col min="2820" max="2820" width="15.85546875" style="311" customWidth="1"/>
    <col min="2821" max="2821" width="11.28515625" style="311" customWidth="1"/>
    <col min="2822" max="2822" width="10.85546875" style="311" customWidth="1"/>
    <col min="2823" max="2823" width="11" style="311" customWidth="1"/>
    <col min="2824" max="2824" width="11.140625" style="311" customWidth="1"/>
    <col min="2825" max="2825" width="10.7109375" style="311" customWidth="1"/>
    <col min="2826" max="2827" width="0" style="311" hidden="1" customWidth="1"/>
    <col min="2828" max="3072" width="9.140625" style="311"/>
    <col min="3073" max="3073" width="5.85546875" style="311" customWidth="1"/>
    <col min="3074" max="3074" width="6.140625" style="311" customWidth="1"/>
    <col min="3075" max="3075" width="11.42578125" style="311" customWidth="1"/>
    <col min="3076" max="3076" width="15.85546875" style="311" customWidth="1"/>
    <col min="3077" max="3077" width="11.28515625" style="311" customWidth="1"/>
    <col min="3078" max="3078" width="10.85546875" style="311" customWidth="1"/>
    <col min="3079" max="3079" width="11" style="311" customWidth="1"/>
    <col min="3080" max="3080" width="11.140625" style="311" customWidth="1"/>
    <col min="3081" max="3081" width="10.7109375" style="311" customWidth="1"/>
    <col min="3082" max="3083" width="0" style="311" hidden="1" customWidth="1"/>
    <col min="3084" max="3328" width="9.140625" style="311"/>
    <col min="3329" max="3329" width="5.85546875" style="311" customWidth="1"/>
    <col min="3330" max="3330" width="6.140625" style="311" customWidth="1"/>
    <col min="3331" max="3331" width="11.42578125" style="311" customWidth="1"/>
    <col min="3332" max="3332" width="15.85546875" style="311" customWidth="1"/>
    <col min="3333" max="3333" width="11.28515625" style="311" customWidth="1"/>
    <col min="3334" max="3334" width="10.85546875" style="311" customWidth="1"/>
    <col min="3335" max="3335" width="11" style="311" customWidth="1"/>
    <col min="3336" max="3336" width="11.140625" style="311" customWidth="1"/>
    <col min="3337" max="3337" width="10.7109375" style="311" customWidth="1"/>
    <col min="3338" max="3339" width="0" style="311" hidden="1" customWidth="1"/>
    <col min="3340" max="3584" width="9.140625" style="311"/>
    <col min="3585" max="3585" width="5.85546875" style="311" customWidth="1"/>
    <col min="3586" max="3586" width="6.140625" style="311" customWidth="1"/>
    <col min="3587" max="3587" width="11.42578125" style="311" customWidth="1"/>
    <col min="3588" max="3588" width="15.85546875" style="311" customWidth="1"/>
    <col min="3589" max="3589" width="11.28515625" style="311" customWidth="1"/>
    <col min="3590" max="3590" width="10.85546875" style="311" customWidth="1"/>
    <col min="3591" max="3591" width="11" style="311" customWidth="1"/>
    <col min="3592" max="3592" width="11.140625" style="311" customWidth="1"/>
    <col min="3593" max="3593" width="10.7109375" style="311" customWidth="1"/>
    <col min="3594" max="3595" width="0" style="311" hidden="1" customWidth="1"/>
    <col min="3596" max="3840" width="9.140625" style="311"/>
    <col min="3841" max="3841" width="5.85546875" style="311" customWidth="1"/>
    <col min="3842" max="3842" width="6.140625" style="311" customWidth="1"/>
    <col min="3843" max="3843" width="11.42578125" style="311" customWidth="1"/>
    <col min="3844" max="3844" width="15.85546875" style="311" customWidth="1"/>
    <col min="3845" max="3845" width="11.28515625" style="311" customWidth="1"/>
    <col min="3846" max="3846" width="10.85546875" style="311" customWidth="1"/>
    <col min="3847" max="3847" width="11" style="311" customWidth="1"/>
    <col min="3848" max="3848" width="11.140625" style="311" customWidth="1"/>
    <col min="3849" max="3849" width="10.7109375" style="311" customWidth="1"/>
    <col min="3850" max="3851" width="0" style="311" hidden="1" customWidth="1"/>
    <col min="3852" max="4096" width="9.140625" style="311"/>
    <col min="4097" max="4097" width="5.85546875" style="311" customWidth="1"/>
    <col min="4098" max="4098" width="6.140625" style="311" customWidth="1"/>
    <col min="4099" max="4099" width="11.42578125" style="311" customWidth="1"/>
    <col min="4100" max="4100" width="15.85546875" style="311" customWidth="1"/>
    <col min="4101" max="4101" width="11.28515625" style="311" customWidth="1"/>
    <col min="4102" max="4102" width="10.85546875" style="311" customWidth="1"/>
    <col min="4103" max="4103" width="11" style="311" customWidth="1"/>
    <col min="4104" max="4104" width="11.140625" style="311" customWidth="1"/>
    <col min="4105" max="4105" width="10.7109375" style="311" customWidth="1"/>
    <col min="4106" max="4107" width="0" style="311" hidden="1" customWidth="1"/>
    <col min="4108" max="4352" width="9.140625" style="311"/>
    <col min="4353" max="4353" width="5.85546875" style="311" customWidth="1"/>
    <col min="4354" max="4354" width="6.140625" style="311" customWidth="1"/>
    <col min="4355" max="4355" width="11.42578125" style="311" customWidth="1"/>
    <col min="4356" max="4356" width="15.85546875" style="311" customWidth="1"/>
    <col min="4357" max="4357" width="11.28515625" style="311" customWidth="1"/>
    <col min="4358" max="4358" width="10.85546875" style="311" customWidth="1"/>
    <col min="4359" max="4359" width="11" style="311" customWidth="1"/>
    <col min="4360" max="4360" width="11.140625" style="311" customWidth="1"/>
    <col min="4361" max="4361" width="10.7109375" style="311" customWidth="1"/>
    <col min="4362" max="4363" width="0" style="311" hidden="1" customWidth="1"/>
    <col min="4364" max="4608" width="9.140625" style="311"/>
    <col min="4609" max="4609" width="5.85546875" style="311" customWidth="1"/>
    <col min="4610" max="4610" width="6.140625" style="311" customWidth="1"/>
    <col min="4611" max="4611" width="11.42578125" style="311" customWidth="1"/>
    <col min="4612" max="4612" width="15.85546875" style="311" customWidth="1"/>
    <col min="4613" max="4613" width="11.28515625" style="311" customWidth="1"/>
    <col min="4614" max="4614" width="10.85546875" style="311" customWidth="1"/>
    <col min="4615" max="4615" width="11" style="311" customWidth="1"/>
    <col min="4616" max="4616" width="11.140625" style="311" customWidth="1"/>
    <col min="4617" max="4617" width="10.7109375" style="311" customWidth="1"/>
    <col min="4618" max="4619" width="0" style="311" hidden="1" customWidth="1"/>
    <col min="4620" max="4864" width="9.140625" style="311"/>
    <col min="4865" max="4865" width="5.85546875" style="311" customWidth="1"/>
    <col min="4866" max="4866" width="6.140625" style="311" customWidth="1"/>
    <col min="4867" max="4867" width="11.42578125" style="311" customWidth="1"/>
    <col min="4868" max="4868" width="15.85546875" style="311" customWidth="1"/>
    <col min="4869" max="4869" width="11.28515625" style="311" customWidth="1"/>
    <col min="4870" max="4870" width="10.85546875" style="311" customWidth="1"/>
    <col min="4871" max="4871" width="11" style="311" customWidth="1"/>
    <col min="4872" max="4872" width="11.140625" style="311" customWidth="1"/>
    <col min="4873" max="4873" width="10.7109375" style="311" customWidth="1"/>
    <col min="4874" max="4875" width="0" style="311" hidden="1" customWidth="1"/>
    <col min="4876" max="5120" width="9.140625" style="311"/>
    <col min="5121" max="5121" width="5.85546875" style="311" customWidth="1"/>
    <col min="5122" max="5122" width="6.140625" style="311" customWidth="1"/>
    <col min="5123" max="5123" width="11.42578125" style="311" customWidth="1"/>
    <col min="5124" max="5124" width="15.85546875" style="311" customWidth="1"/>
    <col min="5125" max="5125" width="11.28515625" style="311" customWidth="1"/>
    <col min="5126" max="5126" width="10.85546875" style="311" customWidth="1"/>
    <col min="5127" max="5127" width="11" style="311" customWidth="1"/>
    <col min="5128" max="5128" width="11.140625" style="311" customWidth="1"/>
    <col min="5129" max="5129" width="10.7109375" style="311" customWidth="1"/>
    <col min="5130" max="5131" width="0" style="311" hidden="1" customWidth="1"/>
    <col min="5132" max="5376" width="9.140625" style="311"/>
    <col min="5377" max="5377" width="5.85546875" style="311" customWidth="1"/>
    <col min="5378" max="5378" width="6.140625" style="311" customWidth="1"/>
    <col min="5379" max="5379" width="11.42578125" style="311" customWidth="1"/>
    <col min="5380" max="5380" width="15.85546875" style="311" customWidth="1"/>
    <col min="5381" max="5381" width="11.28515625" style="311" customWidth="1"/>
    <col min="5382" max="5382" width="10.85546875" style="311" customWidth="1"/>
    <col min="5383" max="5383" width="11" style="311" customWidth="1"/>
    <col min="5384" max="5384" width="11.140625" style="311" customWidth="1"/>
    <col min="5385" max="5385" width="10.7109375" style="311" customWidth="1"/>
    <col min="5386" max="5387" width="0" style="311" hidden="1" customWidth="1"/>
    <col min="5388" max="5632" width="9.140625" style="311"/>
    <col min="5633" max="5633" width="5.85546875" style="311" customWidth="1"/>
    <col min="5634" max="5634" width="6.140625" style="311" customWidth="1"/>
    <col min="5635" max="5635" width="11.42578125" style="311" customWidth="1"/>
    <col min="5636" max="5636" width="15.85546875" style="311" customWidth="1"/>
    <col min="5637" max="5637" width="11.28515625" style="311" customWidth="1"/>
    <col min="5638" max="5638" width="10.85546875" style="311" customWidth="1"/>
    <col min="5639" max="5639" width="11" style="311" customWidth="1"/>
    <col min="5640" max="5640" width="11.140625" style="311" customWidth="1"/>
    <col min="5641" max="5641" width="10.7109375" style="311" customWidth="1"/>
    <col min="5642" max="5643" width="0" style="311" hidden="1" customWidth="1"/>
    <col min="5644" max="5888" width="9.140625" style="311"/>
    <col min="5889" max="5889" width="5.85546875" style="311" customWidth="1"/>
    <col min="5890" max="5890" width="6.140625" style="311" customWidth="1"/>
    <col min="5891" max="5891" width="11.42578125" style="311" customWidth="1"/>
    <col min="5892" max="5892" width="15.85546875" style="311" customWidth="1"/>
    <col min="5893" max="5893" width="11.28515625" style="311" customWidth="1"/>
    <col min="5894" max="5894" width="10.85546875" style="311" customWidth="1"/>
    <col min="5895" max="5895" width="11" style="311" customWidth="1"/>
    <col min="5896" max="5896" width="11.140625" style="311" customWidth="1"/>
    <col min="5897" max="5897" width="10.7109375" style="311" customWidth="1"/>
    <col min="5898" max="5899" width="0" style="311" hidden="1" customWidth="1"/>
    <col min="5900" max="6144" width="9.140625" style="311"/>
    <col min="6145" max="6145" width="5.85546875" style="311" customWidth="1"/>
    <col min="6146" max="6146" width="6.140625" style="311" customWidth="1"/>
    <col min="6147" max="6147" width="11.42578125" style="311" customWidth="1"/>
    <col min="6148" max="6148" width="15.85546875" style="311" customWidth="1"/>
    <col min="6149" max="6149" width="11.28515625" style="311" customWidth="1"/>
    <col min="6150" max="6150" width="10.85546875" style="311" customWidth="1"/>
    <col min="6151" max="6151" width="11" style="311" customWidth="1"/>
    <col min="6152" max="6152" width="11.140625" style="311" customWidth="1"/>
    <col min="6153" max="6153" width="10.7109375" style="311" customWidth="1"/>
    <col min="6154" max="6155" width="0" style="311" hidden="1" customWidth="1"/>
    <col min="6156" max="6400" width="9.140625" style="311"/>
    <col min="6401" max="6401" width="5.85546875" style="311" customWidth="1"/>
    <col min="6402" max="6402" width="6.140625" style="311" customWidth="1"/>
    <col min="6403" max="6403" width="11.42578125" style="311" customWidth="1"/>
    <col min="6404" max="6404" width="15.85546875" style="311" customWidth="1"/>
    <col min="6405" max="6405" width="11.28515625" style="311" customWidth="1"/>
    <col min="6406" max="6406" width="10.85546875" style="311" customWidth="1"/>
    <col min="6407" max="6407" width="11" style="311" customWidth="1"/>
    <col min="6408" max="6408" width="11.140625" style="311" customWidth="1"/>
    <col min="6409" max="6409" width="10.7109375" style="311" customWidth="1"/>
    <col min="6410" max="6411" width="0" style="311" hidden="1" customWidth="1"/>
    <col min="6412" max="6656" width="9.140625" style="311"/>
    <col min="6657" max="6657" width="5.85546875" style="311" customWidth="1"/>
    <col min="6658" max="6658" width="6.140625" style="311" customWidth="1"/>
    <col min="6659" max="6659" width="11.42578125" style="311" customWidth="1"/>
    <col min="6660" max="6660" width="15.85546875" style="311" customWidth="1"/>
    <col min="6661" max="6661" width="11.28515625" style="311" customWidth="1"/>
    <col min="6662" max="6662" width="10.85546875" style="311" customWidth="1"/>
    <col min="6663" max="6663" width="11" style="311" customWidth="1"/>
    <col min="6664" max="6664" width="11.140625" style="311" customWidth="1"/>
    <col min="6665" max="6665" width="10.7109375" style="311" customWidth="1"/>
    <col min="6666" max="6667" width="0" style="311" hidden="1" customWidth="1"/>
    <col min="6668" max="6912" width="9.140625" style="311"/>
    <col min="6913" max="6913" width="5.85546875" style="311" customWidth="1"/>
    <col min="6914" max="6914" width="6.140625" style="311" customWidth="1"/>
    <col min="6915" max="6915" width="11.42578125" style="311" customWidth="1"/>
    <col min="6916" max="6916" width="15.85546875" style="311" customWidth="1"/>
    <col min="6917" max="6917" width="11.28515625" style="311" customWidth="1"/>
    <col min="6918" max="6918" width="10.85546875" style="311" customWidth="1"/>
    <col min="6919" max="6919" width="11" style="311" customWidth="1"/>
    <col min="6920" max="6920" width="11.140625" style="311" customWidth="1"/>
    <col min="6921" max="6921" width="10.7109375" style="311" customWidth="1"/>
    <col min="6922" max="6923" width="0" style="311" hidden="1" customWidth="1"/>
    <col min="6924" max="7168" width="9.140625" style="311"/>
    <col min="7169" max="7169" width="5.85546875" style="311" customWidth="1"/>
    <col min="7170" max="7170" width="6.140625" style="311" customWidth="1"/>
    <col min="7171" max="7171" width="11.42578125" style="311" customWidth="1"/>
    <col min="7172" max="7172" width="15.85546875" style="311" customWidth="1"/>
    <col min="7173" max="7173" width="11.28515625" style="311" customWidth="1"/>
    <col min="7174" max="7174" width="10.85546875" style="311" customWidth="1"/>
    <col min="7175" max="7175" width="11" style="311" customWidth="1"/>
    <col min="7176" max="7176" width="11.140625" style="311" customWidth="1"/>
    <col min="7177" max="7177" width="10.7109375" style="311" customWidth="1"/>
    <col min="7178" max="7179" width="0" style="311" hidden="1" customWidth="1"/>
    <col min="7180" max="7424" width="9.140625" style="311"/>
    <col min="7425" max="7425" width="5.85546875" style="311" customWidth="1"/>
    <col min="7426" max="7426" width="6.140625" style="311" customWidth="1"/>
    <col min="7427" max="7427" width="11.42578125" style="311" customWidth="1"/>
    <col min="7428" max="7428" width="15.85546875" style="311" customWidth="1"/>
    <col min="7429" max="7429" width="11.28515625" style="311" customWidth="1"/>
    <col min="7430" max="7430" width="10.85546875" style="311" customWidth="1"/>
    <col min="7431" max="7431" width="11" style="311" customWidth="1"/>
    <col min="7432" max="7432" width="11.140625" style="311" customWidth="1"/>
    <col min="7433" max="7433" width="10.7109375" style="311" customWidth="1"/>
    <col min="7434" max="7435" width="0" style="311" hidden="1" customWidth="1"/>
    <col min="7436" max="7680" width="9.140625" style="311"/>
    <col min="7681" max="7681" width="5.85546875" style="311" customWidth="1"/>
    <col min="7682" max="7682" width="6.140625" style="311" customWidth="1"/>
    <col min="7683" max="7683" width="11.42578125" style="311" customWidth="1"/>
    <col min="7684" max="7684" width="15.85546875" style="311" customWidth="1"/>
    <col min="7685" max="7685" width="11.28515625" style="311" customWidth="1"/>
    <col min="7686" max="7686" width="10.85546875" style="311" customWidth="1"/>
    <col min="7687" max="7687" width="11" style="311" customWidth="1"/>
    <col min="7688" max="7688" width="11.140625" style="311" customWidth="1"/>
    <col min="7689" max="7689" width="10.7109375" style="311" customWidth="1"/>
    <col min="7690" max="7691" width="0" style="311" hidden="1" customWidth="1"/>
    <col min="7692" max="7936" width="9.140625" style="311"/>
    <col min="7937" max="7937" width="5.85546875" style="311" customWidth="1"/>
    <col min="7938" max="7938" width="6.140625" style="311" customWidth="1"/>
    <col min="7939" max="7939" width="11.42578125" style="311" customWidth="1"/>
    <col min="7940" max="7940" width="15.85546875" style="311" customWidth="1"/>
    <col min="7941" max="7941" width="11.28515625" style="311" customWidth="1"/>
    <col min="7942" max="7942" width="10.85546875" style="311" customWidth="1"/>
    <col min="7943" max="7943" width="11" style="311" customWidth="1"/>
    <col min="7944" max="7944" width="11.140625" style="311" customWidth="1"/>
    <col min="7945" max="7945" width="10.7109375" style="311" customWidth="1"/>
    <col min="7946" max="7947" width="0" style="311" hidden="1" customWidth="1"/>
    <col min="7948" max="8192" width="9.140625" style="311"/>
    <col min="8193" max="8193" width="5.85546875" style="311" customWidth="1"/>
    <col min="8194" max="8194" width="6.140625" style="311" customWidth="1"/>
    <col min="8195" max="8195" width="11.42578125" style="311" customWidth="1"/>
    <col min="8196" max="8196" width="15.85546875" style="311" customWidth="1"/>
    <col min="8197" max="8197" width="11.28515625" style="311" customWidth="1"/>
    <col min="8198" max="8198" width="10.85546875" style="311" customWidth="1"/>
    <col min="8199" max="8199" width="11" style="311" customWidth="1"/>
    <col min="8200" max="8200" width="11.140625" style="311" customWidth="1"/>
    <col min="8201" max="8201" width="10.7109375" style="311" customWidth="1"/>
    <col min="8202" max="8203" width="0" style="311" hidden="1" customWidth="1"/>
    <col min="8204" max="8448" width="9.140625" style="311"/>
    <col min="8449" max="8449" width="5.85546875" style="311" customWidth="1"/>
    <col min="8450" max="8450" width="6.140625" style="311" customWidth="1"/>
    <col min="8451" max="8451" width="11.42578125" style="311" customWidth="1"/>
    <col min="8452" max="8452" width="15.85546875" style="311" customWidth="1"/>
    <col min="8453" max="8453" width="11.28515625" style="311" customWidth="1"/>
    <col min="8454" max="8454" width="10.85546875" style="311" customWidth="1"/>
    <col min="8455" max="8455" width="11" style="311" customWidth="1"/>
    <col min="8456" max="8456" width="11.140625" style="311" customWidth="1"/>
    <col min="8457" max="8457" width="10.7109375" style="311" customWidth="1"/>
    <col min="8458" max="8459" width="0" style="311" hidden="1" customWidth="1"/>
    <col min="8460" max="8704" width="9.140625" style="311"/>
    <col min="8705" max="8705" width="5.85546875" style="311" customWidth="1"/>
    <col min="8706" max="8706" width="6.140625" style="311" customWidth="1"/>
    <col min="8707" max="8707" width="11.42578125" style="311" customWidth="1"/>
    <col min="8708" max="8708" width="15.85546875" style="311" customWidth="1"/>
    <col min="8709" max="8709" width="11.28515625" style="311" customWidth="1"/>
    <col min="8710" max="8710" width="10.85546875" style="311" customWidth="1"/>
    <col min="8711" max="8711" width="11" style="311" customWidth="1"/>
    <col min="8712" max="8712" width="11.140625" style="311" customWidth="1"/>
    <col min="8713" max="8713" width="10.7109375" style="311" customWidth="1"/>
    <col min="8714" max="8715" width="0" style="311" hidden="1" customWidth="1"/>
    <col min="8716" max="8960" width="9.140625" style="311"/>
    <col min="8961" max="8961" width="5.85546875" style="311" customWidth="1"/>
    <col min="8962" max="8962" width="6.140625" style="311" customWidth="1"/>
    <col min="8963" max="8963" width="11.42578125" style="311" customWidth="1"/>
    <col min="8964" max="8964" width="15.85546875" style="311" customWidth="1"/>
    <col min="8965" max="8965" width="11.28515625" style="311" customWidth="1"/>
    <col min="8966" max="8966" width="10.85546875" style="311" customWidth="1"/>
    <col min="8967" max="8967" width="11" style="311" customWidth="1"/>
    <col min="8968" max="8968" width="11.140625" style="311" customWidth="1"/>
    <col min="8969" max="8969" width="10.7109375" style="311" customWidth="1"/>
    <col min="8970" max="8971" width="0" style="311" hidden="1" customWidth="1"/>
    <col min="8972" max="9216" width="9.140625" style="311"/>
    <col min="9217" max="9217" width="5.85546875" style="311" customWidth="1"/>
    <col min="9218" max="9218" width="6.140625" style="311" customWidth="1"/>
    <col min="9219" max="9219" width="11.42578125" style="311" customWidth="1"/>
    <col min="9220" max="9220" width="15.85546875" style="311" customWidth="1"/>
    <col min="9221" max="9221" width="11.28515625" style="311" customWidth="1"/>
    <col min="9222" max="9222" width="10.85546875" style="311" customWidth="1"/>
    <col min="9223" max="9223" width="11" style="311" customWidth="1"/>
    <col min="9224" max="9224" width="11.140625" style="311" customWidth="1"/>
    <col min="9225" max="9225" width="10.7109375" style="311" customWidth="1"/>
    <col min="9226" max="9227" width="0" style="311" hidden="1" customWidth="1"/>
    <col min="9228" max="9472" width="9.140625" style="311"/>
    <col min="9473" max="9473" width="5.85546875" style="311" customWidth="1"/>
    <col min="9474" max="9474" width="6.140625" style="311" customWidth="1"/>
    <col min="9475" max="9475" width="11.42578125" style="311" customWidth="1"/>
    <col min="9476" max="9476" width="15.85546875" style="311" customWidth="1"/>
    <col min="9477" max="9477" width="11.28515625" style="311" customWidth="1"/>
    <col min="9478" max="9478" width="10.85546875" style="311" customWidth="1"/>
    <col min="9479" max="9479" width="11" style="311" customWidth="1"/>
    <col min="9480" max="9480" width="11.140625" style="311" customWidth="1"/>
    <col min="9481" max="9481" width="10.7109375" style="311" customWidth="1"/>
    <col min="9482" max="9483" width="0" style="311" hidden="1" customWidth="1"/>
    <col min="9484" max="9728" width="9.140625" style="311"/>
    <col min="9729" max="9729" width="5.85546875" style="311" customWidth="1"/>
    <col min="9730" max="9730" width="6.140625" style="311" customWidth="1"/>
    <col min="9731" max="9731" width="11.42578125" style="311" customWidth="1"/>
    <col min="9732" max="9732" width="15.85546875" style="311" customWidth="1"/>
    <col min="9733" max="9733" width="11.28515625" style="311" customWidth="1"/>
    <col min="9734" max="9734" width="10.85546875" style="311" customWidth="1"/>
    <col min="9735" max="9735" width="11" style="311" customWidth="1"/>
    <col min="9736" max="9736" width="11.140625" style="311" customWidth="1"/>
    <col min="9737" max="9737" width="10.7109375" style="311" customWidth="1"/>
    <col min="9738" max="9739" width="0" style="311" hidden="1" customWidth="1"/>
    <col min="9740" max="9984" width="9.140625" style="311"/>
    <col min="9985" max="9985" width="5.85546875" style="311" customWidth="1"/>
    <col min="9986" max="9986" width="6.140625" style="311" customWidth="1"/>
    <col min="9987" max="9987" width="11.42578125" style="311" customWidth="1"/>
    <col min="9988" max="9988" width="15.85546875" style="311" customWidth="1"/>
    <col min="9989" max="9989" width="11.28515625" style="311" customWidth="1"/>
    <col min="9990" max="9990" width="10.85546875" style="311" customWidth="1"/>
    <col min="9991" max="9991" width="11" style="311" customWidth="1"/>
    <col min="9992" max="9992" width="11.140625" style="311" customWidth="1"/>
    <col min="9993" max="9993" width="10.7109375" style="311" customWidth="1"/>
    <col min="9994" max="9995" width="0" style="311" hidden="1" customWidth="1"/>
    <col min="9996" max="10240" width="9.140625" style="311"/>
    <col min="10241" max="10241" width="5.85546875" style="311" customWidth="1"/>
    <col min="10242" max="10242" width="6.140625" style="311" customWidth="1"/>
    <col min="10243" max="10243" width="11.42578125" style="311" customWidth="1"/>
    <col min="10244" max="10244" width="15.85546875" style="311" customWidth="1"/>
    <col min="10245" max="10245" width="11.28515625" style="311" customWidth="1"/>
    <col min="10246" max="10246" width="10.85546875" style="311" customWidth="1"/>
    <col min="10247" max="10247" width="11" style="311" customWidth="1"/>
    <col min="10248" max="10248" width="11.140625" style="311" customWidth="1"/>
    <col min="10249" max="10249" width="10.7109375" style="311" customWidth="1"/>
    <col min="10250" max="10251" width="0" style="311" hidden="1" customWidth="1"/>
    <col min="10252" max="10496" width="9.140625" style="311"/>
    <col min="10497" max="10497" width="5.85546875" style="311" customWidth="1"/>
    <col min="10498" max="10498" width="6.140625" style="311" customWidth="1"/>
    <col min="10499" max="10499" width="11.42578125" style="311" customWidth="1"/>
    <col min="10500" max="10500" width="15.85546875" style="311" customWidth="1"/>
    <col min="10501" max="10501" width="11.28515625" style="311" customWidth="1"/>
    <col min="10502" max="10502" width="10.85546875" style="311" customWidth="1"/>
    <col min="10503" max="10503" width="11" style="311" customWidth="1"/>
    <col min="10504" max="10504" width="11.140625" style="311" customWidth="1"/>
    <col min="10505" max="10505" width="10.7109375" style="311" customWidth="1"/>
    <col min="10506" max="10507" width="0" style="311" hidden="1" customWidth="1"/>
    <col min="10508" max="10752" width="9.140625" style="311"/>
    <col min="10753" max="10753" width="5.85546875" style="311" customWidth="1"/>
    <col min="10754" max="10754" width="6.140625" style="311" customWidth="1"/>
    <col min="10755" max="10755" width="11.42578125" style="311" customWidth="1"/>
    <col min="10756" max="10756" width="15.85546875" style="311" customWidth="1"/>
    <col min="10757" max="10757" width="11.28515625" style="311" customWidth="1"/>
    <col min="10758" max="10758" width="10.85546875" style="311" customWidth="1"/>
    <col min="10759" max="10759" width="11" style="311" customWidth="1"/>
    <col min="10760" max="10760" width="11.140625" style="311" customWidth="1"/>
    <col min="10761" max="10761" width="10.7109375" style="311" customWidth="1"/>
    <col min="10762" max="10763" width="0" style="311" hidden="1" customWidth="1"/>
    <col min="10764" max="11008" width="9.140625" style="311"/>
    <col min="11009" max="11009" width="5.85546875" style="311" customWidth="1"/>
    <col min="11010" max="11010" width="6.140625" style="311" customWidth="1"/>
    <col min="11011" max="11011" width="11.42578125" style="311" customWidth="1"/>
    <col min="11012" max="11012" width="15.85546875" style="311" customWidth="1"/>
    <col min="11013" max="11013" width="11.28515625" style="311" customWidth="1"/>
    <col min="11014" max="11014" width="10.85546875" style="311" customWidth="1"/>
    <col min="11015" max="11015" width="11" style="311" customWidth="1"/>
    <col min="11016" max="11016" width="11.140625" style="311" customWidth="1"/>
    <col min="11017" max="11017" width="10.7109375" style="311" customWidth="1"/>
    <col min="11018" max="11019" width="0" style="311" hidden="1" customWidth="1"/>
    <col min="11020" max="11264" width="9.140625" style="311"/>
    <col min="11265" max="11265" width="5.85546875" style="311" customWidth="1"/>
    <col min="11266" max="11266" width="6.140625" style="311" customWidth="1"/>
    <col min="11267" max="11267" width="11.42578125" style="311" customWidth="1"/>
    <col min="11268" max="11268" width="15.85546875" style="311" customWidth="1"/>
    <col min="11269" max="11269" width="11.28515625" style="311" customWidth="1"/>
    <col min="11270" max="11270" width="10.85546875" style="311" customWidth="1"/>
    <col min="11271" max="11271" width="11" style="311" customWidth="1"/>
    <col min="11272" max="11272" width="11.140625" style="311" customWidth="1"/>
    <col min="11273" max="11273" width="10.7109375" style="311" customWidth="1"/>
    <col min="11274" max="11275" width="0" style="311" hidden="1" customWidth="1"/>
    <col min="11276" max="11520" width="9.140625" style="311"/>
    <col min="11521" max="11521" width="5.85546875" style="311" customWidth="1"/>
    <col min="11522" max="11522" width="6.140625" style="311" customWidth="1"/>
    <col min="11523" max="11523" width="11.42578125" style="311" customWidth="1"/>
    <col min="11524" max="11524" width="15.85546875" style="311" customWidth="1"/>
    <col min="11525" max="11525" width="11.28515625" style="311" customWidth="1"/>
    <col min="11526" max="11526" width="10.85546875" style="311" customWidth="1"/>
    <col min="11527" max="11527" width="11" style="311" customWidth="1"/>
    <col min="11528" max="11528" width="11.140625" style="311" customWidth="1"/>
    <col min="11529" max="11529" width="10.7109375" style="311" customWidth="1"/>
    <col min="11530" max="11531" width="0" style="311" hidden="1" customWidth="1"/>
    <col min="11532" max="11776" width="9.140625" style="311"/>
    <col min="11777" max="11777" width="5.85546875" style="311" customWidth="1"/>
    <col min="11778" max="11778" width="6.140625" style="311" customWidth="1"/>
    <col min="11779" max="11779" width="11.42578125" style="311" customWidth="1"/>
    <col min="11780" max="11780" width="15.85546875" style="311" customWidth="1"/>
    <col min="11781" max="11781" width="11.28515625" style="311" customWidth="1"/>
    <col min="11782" max="11782" width="10.85546875" style="311" customWidth="1"/>
    <col min="11783" max="11783" width="11" style="311" customWidth="1"/>
    <col min="11784" max="11784" width="11.140625" style="311" customWidth="1"/>
    <col min="11785" max="11785" width="10.7109375" style="311" customWidth="1"/>
    <col min="11786" max="11787" width="0" style="311" hidden="1" customWidth="1"/>
    <col min="11788" max="12032" width="9.140625" style="311"/>
    <col min="12033" max="12033" width="5.85546875" style="311" customWidth="1"/>
    <col min="12034" max="12034" width="6.140625" style="311" customWidth="1"/>
    <col min="12035" max="12035" width="11.42578125" style="311" customWidth="1"/>
    <col min="12036" max="12036" width="15.85546875" style="311" customWidth="1"/>
    <col min="12037" max="12037" width="11.28515625" style="311" customWidth="1"/>
    <col min="12038" max="12038" width="10.85546875" style="311" customWidth="1"/>
    <col min="12039" max="12039" width="11" style="311" customWidth="1"/>
    <col min="12040" max="12040" width="11.140625" style="311" customWidth="1"/>
    <col min="12041" max="12041" width="10.7109375" style="311" customWidth="1"/>
    <col min="12042" max="12043" width="0" style="311" hidden="1" customWidth="1"/>
    <col min="12044" max="12288" width="9.140625" style="311"/>
    <col min="12289" max="12289" width="5.85546875" style="311" customWidth="1"/>
    <col min="12290" max="12290" width="6.140625" style="311" customWidth="1"/>
    <col min="12291" max="12291" width="11.42578125" style="311" customWidth="1"/>
    <col min="12292" max="12292" width="15.85546875" style="311" customWidth="1"/>
    <col min="12293" max="12293" width="11.28515625" style="311" customWidth="1"/>
    <col min="12294" max="12294" width="10.85546875" style="311" customWidth="1"/>
    <col min="12295" max="12295" width="11" style="311" customWidth="1"/>
    <col min="12296" max="12296" width="11.140625" style="311" customWidth="1"/>
    <col min="12297" max="12297" width="10.7109375" style="311" customWidth="1"/>
    <col min="12298" max="12299" width="0" style="311" hidden="1" customWidth="1"/>
    <col min="12300" max="12544" width="9.140625" style="311"/>
    <col min="12545" max="12545" width="5.85546875" style="311" customWidth="1"/>
    <col min="12546" max="12546" width="6.140625" style="311" customWidth="1"/>
    <col min="12547" max="12547" width="11.42578125" style="311" customWidth="1"/>
    <col min="12548" max="12548" width="15.85546875" style="311" customWidth="1"/>
    <col min="12549" max="12549" width="11.28515625" style="311" customWidth="1"/>
    <col min="12550" max="12550" width="10.85546875" style="311" customWidth="1"/>
    <col min="12551" max="12551" width="11" style="311" customWidth="1"/>
    <col min="12552" max="12552" width="11.140625" style="311" customWidth="1"/>
    <col min="12553" max="12553" width="10.7109375" style="311" customWidth="1"/>
    <col min="12554" max="12555" width="0" style="311" hidden="1" customWidth="1"/>
    <col min="12556" max="12800" width="9.140625" style="311"/>
    <col min="12801" max="12801" width="5.85546875" style="311" customWidth="1"/>
    <col min="12802" max="12802" width="6.140625" style="311" customWidth="1"/>
    <col min="12803" max="12803" width="11.42578125" style="311" customWidth="1"/>
    <col min="12804" max="12804" width="15.85546875" style="311" customWidth="1"/>
    <col min="12805" max="12805" width="11.28515625" style="311" customWidth="1"/>
    <col min="12806" max="12806" width="10.85546875" style="311" customWidth="1"/>
    <col min="12807" max="12807" width="11" style="311" customWidth="1"/>
    <col min="12808" max="12808" width="11.140625" style="311" customWidth="1"/>
    <col min="12809" max="12809" width="10.7109375" style="311" customWidth="1"/>
    <col min="12810" max="12811" width="0" style="311" hidden="1" customWidth="1"/>
    <col min="12812" max="13056" width="9.140625" style="311"/>
    <col min="13057" max="13057" width="5.85546875" style="311" customWidth="1"/>
    <col min="13058" max="13058" width="6.140625" style="311" customWidth="1"/>
    <col min="13059" max="13059" width="11.42578125" style="311" customWidth="1"/>
    <col min="13060" max="13060" width="15.85546875" style="311" customWidth="1"/>
    <col min="13061" max="13061" width="11.28515625" style="311" customWidth="1"/>
    <col min="13062" max="13062" width="10.85546875" style="311" customWidth="1"/>
    <col min="13063" max="13063" width="11" style="311" customWidth="1"/>
    <col min="13064" max="13064" width="11.140625" style="311" customWidth="1"/>
    <col min="13065" max="13065" width="10.7109375" style="311" customWidth="1"/>
    <col min="13066" max="13067" width="0" style="311" hidden="1" customWidth="1"/>
    <col min="13068" max="13312" width="9.140625" style="311"/>
    <col min="13313" max="13313" width="5.85546875" style="311" customWidth="1"/>
    <col min="13314" max="13314" width="6.140625" style="311" customWidth="1"/>
    <col min="13315" max="13315" width="11.42578125" style="311" customWidth="1"/>
    <col min="13316" max="13316" width="15.85546875" style="311" customWidth="1"/>
    <col min="13317" max="13317" width="11.28515625" style="311" customWidth="1"/>
    <col min="13318" max="13318" width="10.85546875" style="311" customWidth="1"/>
    <col min="13319" max="13319" width="11" style="311" customWidth="1"/>
    <col min="13320" max="13320" width="11.140625" style="311" customWidth="1"/>
    <col min="13321" max="13321" width="10.7109375" style="311" customWidth="1"/>
    <col min="13322" max="13323" width="0" style="311" hidden="1" customWidth="1"/>
    <col min="13324" max="13568" width="9.140625" style="311"/>
    <col min="13569" max="13569" width="5.85546875" style="311" customWidth="1"/>
    <col min="13570" max="13570" width="6.140625" style="311" customWidth="1"/>
    <col min="13571" max="13571" width="11.42578125" style="311" customWidth="1"/>
    <col min="13572" max="13572" width="15.85546875" style="311" customWidth="1"/>
    <col min="13573" max="13573" width="11.28515625" style="311" customWidth="1"/>
    <col min="13574" max="13574" width="10.85546875" style="311" customWidth="1"/>
    <col min="13575" max="13575" width="11" style="311" customWidth="1"/>
    <col min="13576" max="13576" width="11.140625" style="311" customWidth="1"/>
    <col min="13577" max="13577" width="10.7109375" style="311" customWidth="1"/>
    <col min="13578" max="13579" width="0" style="311" hidden="1" customWidth="1"/>
    <col min="13580" max="13824" width="9.140625" style="311"/>
    <col min="13825" max="13825" width="5.85546875" style="311" customWidth="1"/>
    <col min="13826" max="13826" width="6.140625" style="311" customWidth="1"/>
    <col min="13827" max="13827" width="11.42578125" style="311" customWidth="1"/>
    <col min="13828" max="13828" width="15.85546875" style="311" customWidth="1"/>
    <col min="13829" max="13829" width="11.28515625" style="311" customWidth="1"/>
    <col min="13830" max="13830" width="10.85546875" style="311" customWidth="1"/>
    <col min="13831" max="13831" width="11" style="311" customWidth="1"/>
    <col min="13832" max="13832" width="11.140625" style="311" customWidth="1"/>
    <col min="13833" max="13833" width="10.7109375" style="311" customWidth="1"/>
    <col min="13834" max="13835" width="0" style="311" hidden="1" customWidth="1"/>
    <col min="13836" max="14080" width="9.140625" style="311"/>
    <col min="14081" max="14081" width="5.85546875" style="311" customWidth="1"/>
    <col min="14082" max="14082" width="6.140625" style="311" customWidth="1"/>
    <col min="14083" max="14083" width="11.42578125" style="311" customWidth="1"/>
    <col min="14084" max="14084" width="15.85546875" style="311" customWidth="1"/>
    <col min="14085" max="14085" width="11.28515625" style="311" customWidth="1"/>
    <col min="14086" max="14086" width="10.85546875" style="311" customWidth="1"/>
    <col min="14087" max="14087" width="11" style="311" customWidth="1"/>
    <col min="14088" max="14088" width="11.140625" style="311" customWidth="1"/>
    <col min="14089" max="14089" width="10.7109375" style="311" customWidth="1"/>
    <col min="14090" max="14091" width="0" style="311" hidden="1" customWidth="1"/>
    <col min="14092" max="14336" width="9.140625" style="311"/>
    <col min="14337" max="14337" width="5.85546875" style="311" customWidth="1"/>
    <col min="14338" max="14338" width="6.140625" style="311" customWidth="1"/>
    <col min="14339" max="14339" width="11.42578125" style="311" customWidth="1"/>
    <col min="14340" max="14340" width="15.85546875" style="311" customWidth="1"/>
    <col min="14341" max="14341" width="11.28515625" style="311" customWidth="1"/>
    <col min="14342" max="14342" width="10.85546875" style="311" customWidth="1"/>
    <col min="14343" max="14343" width="11" style="311" customWidth="1"/>
    <col min="14344" max="14344" width="11.140625" style="311" customWidth="1"/>
    <col min="14345" max="14345" width="10.7109375" style="311" customWidth="1"/>
    <col min="14346" max="14347" width="0" style="311" hidden="1" customWidth="1"/>
    <col min="14348" max="14592" width="9.140625" style="311"/>
    <col min="14593" max="14593" width="5.85546875" style="311" customWidth="1"/>
    <col min="14594" max="14594" width="6.140625" style="311" customWidth="1"/>
    <col min="14595" max="14595" width="11.42578125" style="311" customWidth="1"/>
    <col min="14596" max="14596" width="15.85546875" style="311" customWidth="1"/>
    <col min="14597" max="14597" width="11.28515625" style="311" customWidth="1"/>
    <col min="14598" max="14598" width="10.85546875" style="311" customWidth="1"/>
    <col min="14599" max="14599" width="11" style="311" customWidth="1"/>
    <col min="14600" max="14600" width="11.140625" style="311" customWidth="1"/>
    <col min="14601" max="14601" width="10.7109375" style="311" customWidth="1"/>
    <col min="14602" max="14603" width="0" style="311" hidden="1" customWidth="1"/>
    <col min="14604" max="14848" width="9.140625" style="311"/>
    <col min="14849" max="14849" width="5.85546875" style="311" customWidth="1"/>
    <col min="14850" max="14850" width="6.140625" style="311" customWidth="1"/>
    <col min="14851" max="14851" width="11.42578125" style="311" customWidth="1"/>
    <col min="14852" max="14852" width="15.85546875" style="311" customWidth="1"/>
    <col min="14853" max="14853" width="11.28515625" style="311" customWidth="1"/>
    <col min="14854" max="14854" width="10.85546875" style="311" customWidth="1"/>
    <col min="14855" max="14855" width="11" style="311" customWidth="1"/>
    <col min="14856" max="14856" width="11.140625" style="311" customWidth="1"/>
    <col min="14857" max="14857" width="10.7109375" style="311" customWidth="1"/>
    <col min="14858" max="14859" width="0" style="311" hidden="1" customWidth="1"/>
    <col min="14860" max="15104" width="9.140625" style="311"/>
    <col min="15105" max="15105" width="5.85546875" style="311" customWidth="1"/>
    <col min="15106" max="15106" width="6.140625" style="311" customWidth="1"/>
    <col min="15107" max="15107" width="11.42578125" style="311" customWidth="1"/>
    <col min="15108" max="15108" width="15.85546875" style="311" customWidth="1"/>
    <col min="15109" max="15109" width="11.28515625" style="311" customWidth="1"/>
    <col min="15110" max="15110" width="10.85546875" style="311" customWidth="1"/>
    <col min="15111" max="15111" width="11" style="311" customWidth="1"/>
    <col min="15112" max="15112" width="11.140625" style="311" customWidth="1"/>
    <col min="15113" max="15113" width="10.7109375" style="311" customWidth="1"/>
    <col min="15114" max="15115" width="0" style="311" hidden="1" customWidth="1"/>
    <col min="15116" max="15360" width="9.140625" style="311"/>
    <col min="15361" max="15361" width="5.85546875" style="311" customWidth="1"/>
    <col min="15362" max="15362" width="6.140625" style="311" customWidth="1"/>
    <col min="15363" max="15363" width="11.42578125" style="311" customWidth="1"/>
    <col min="15364" max="15364" width="15.85546875" style="311" customWidth="1"/>
    <col min="15365" max="15365" width="11.28515625" style="311" customWidth="1"/>
    <col min="15366" max="15366" width="10.85546875" style="311" customWidth="1"/>
    <col min="15367" max="15367" width="11" style="311" customWidth="1"/>
    <col min="15368" max="15368" width="11.140625" style="311" customWidth="1"/>
    <col min="15369" max="15369" width="10.7109375" style="311" customWidth="1"/>
    <col min="15370" max="15371" width="0" style="311" hidden="1" customWidth="1"/>
    <col min="15372" max="15616" width="9.140625" style="311"/>
    <col min="15617" max="15617" width="5.85546875" style="311" customWidth="1"/>
    <col min="15618" max="15618" width="6.140625" style="311" customWidth="1"/>
    <col min="15619" max="15619" width="11.42578125" style="311" customWidth="1"/>
    <col min="15620" max="15620" width="15.85546875" style="311" customWidth="1"/>
    <col min="15621" max="15621" width="11.28515625" style="311" customWidth="1"/>
    <col min="15622" max="15622" width="10.85546875" style="311" customWidth="1"/>
    <col min="15623" max="15623" width="11" style="311" customWidth="1"/>
    <col min="15624" max="15624" width="11.140625" style="311" customWidth="1"/>
    <col min="15625" max="15625" width="10.7109375" style="311" customWidth="1"/>
    <col min="15626" max="15627" width="0" style="311" hidden="1" customWidth="1"/>
    <col min="15628" max="15872" width="9.140625" style="311"/>
    <col min="15873" max="15873" width="5.85546875" style="311" customWidth="1"/>
    <col min="15874" max="15874" width="6.140625" style="311" customWidth="1"/>
    <col min="15875" max="15875" width="11.42578125" style="311" customWidth="1"/>
    <col min="15876" max="15876" width="15.85546875" style="311" customWidth="1"/>
    <col min="15877" max="15877" width="11.28515625" style="311" customWidth="1"/>
    <col min="15878" max="15878" width="10.85546875" style="311" customWidth="1"/>
    <col min="15879" max="15879" width="11" style="311" customWidth="1"/>
    <col min="15880" max="15880" width="11.140625" style="311" customWidth="1"/>
    <col min="15881" max="15881" width="10.7109375" style="311" customWidth="1"/>
    <col min="15882" max="15883" width="0" style="311" hidden="1" customWidth="1"/>
    <col min="15884" max="16128" width="9.140625" style="311"/>
    <col min="16129" max="16129" width="5.85546875" style="311" customWidth="1"/>
    <col min="16130" max="16130" width="6.140625" style="311" customWidth="1"/>
    <col min="16131" max="16131" width="11.42578125" style="311" customWidth="1"/>
    <col min="16132" max="16132" width="15.85546875" style="311" customWidth="1"/>
    <col min="16133" max="16133" width="11.28515625" style="311" customWidth="1"/>
    <col min="16134" max="16134" width="10.85546875" style="311" customWidth="1"/>
    <col min="16135" max="16135" width="11" style="311" customWidth="1"/>
    <col min="16136" max="16136" width="11.140625" style="311" customWidth="1"/>
    <col min="16137" max="16137" width="10.7109375" style="311" customWidth="1"/>
    <col min="16138" max="16139" width="0" style="311" hidden="1" customWidth="1"/>
    <col min="16140" max="16384" width="9.140625" style="311"/>
  </cols>
  <sheetData>
    <row r="1" spans="1:9" x14ac:dyDescent="0.2">
      <c r="A1" s="307" t="s">
        <v>1</v>
      </c>
      <c r="B1" s="308"/>
      <c r="C1" s="309" t="s">
        <v>159</v>
      </c>
      <c r="D1" s="308"/>
      <c r="E1" s="308"/>
      <c r="F1" s="308"/>
      <c r="G1" s="309" t="s">
        <v>53</v>
      </c>
      <c r="H1" s="308" t="s">
        <v>142</v>
      </c>
      <c r="I1" s="310"/>
    </row>
    <row r="2" spans="1:9" ht="12" thickBot="1" x14ac:dyDescent="0.25">
      <c r="A2" s="312" t="s">
        <v>54</v>
      </c>
      <c r="B2" s="313"/>
      <c r="C2" s="314" t="s">
        <v>160</v>
      </c>
      <c r="D2" s="313"/>
      <c r="E2" s="313"/>
      <c r="F2" s="313"/>
      <c r="G2" s="314" t="s">
        <v>146</v>
      </c>
      <c r="H2" s="313"/>
      <c r="I2" s="315"/>
    </row>
    <row r="4" spans="1:9" ht="18" x14ac:dyDescent="0.25">
      <c r="A4" s="395" t="s">
        <v>55</v>
      </c>
      <c r="B4" s="395"/>
      <c r="C4" s="395"/>
      <c r="D4" s="395"/>
      <c r="E4" s="395"/>
      <c r="F4" s="395"/>
      <c r="G4" s="395"/>
      <c r="H4" s="395"/>
      <c r="I4" s="395"/>
    </row>
    <row r="5" spans="1:9" ht="12" thickBot="1" x14ac:dyDescent="0.25"/>
    <row r="6" spans="1:9" x14ac:dyDescent="0.2">
      <c r="A6" s="316" t="s">
        <v>56</v>
      </c>
      <c r="B6" s="317"/>
      <c r="C6" s="318"/>
      <c r="D6" s="319"/>
      <c r="E6" s="320" t="s">
        <v>4</v>
      </c>
      <c r="F6" s="320" t="s">
        <v>5</v>
      </c>
      <c r="G6" s="320" t="s">
        <v>6</v>
      </c>
      <c r="H6" s="320" t="s">
        <v>7</v>
      </c>
      <c r="I6" s="321" t="s">
        <v>8</v>
      </c>
    </row>
    <row r="7" spans="1:9" x14ac:dyDescent="0.2">
      <c r="A7" s="322" t="s">
        <v>161</v>
      </c>
      <c r="B7" s="323" t="s">
        <v>162</v>
      </c>
      <c r="C7" s="324"/>
      <c r="D7" s="325"/>
      <c r="E7" s="326">
        <v>194.4</v>
      </c>
      <c r="F7" s="326">
        <v>0</v>
      </c>
      <c r="G7" s="326">
        <v>0</v>
      </c>
      <c r="H7" s="326">
        <v>0</v>
      </c>
      <c r="I7" s="327">
        <v>0</v>
      </c>
    </row>
    <row r="8" spans="1:9" x14ac:dyDescent="0.2">
      <c r="A8" s="322" t="s">
        <v>176</v>
      </c>
      <c r="B8" s="323" t="s">
        <v>177</v>
      </c>
      <c r="C8" s="324"/>
      <c r="D8" s="325"/>
      <c r="E8" s="326">
        <v>1516.13</v>
      </c>
      <c r="F8" s="326">
        <v>0</v>
      </c>
      <c r="G8" s="326">
        <v>0</v>
      </c>
      <c r="H8" s="326">
        <v>0</v>
      </c>
      <c r="I8" s="327">
        <v>0</v>
      </c>
    </row>
    <row r="9" spans="1:9" x14ac:dyDescent="0.2">
      <c r="A9" s="322" t="s">
        <v>178</v>
      </c>
      <c r="B9" s="323" t="s">
        <v>179</v>
      </c>
      <c r="C9" s="324"/>
      <c r="D9" s="325"/>
      <c r="E9" s="326">
        <v>499.5</v>
      </c>
      <c r="F9" s="326">
        <v>0</v>
      </c>
      <c r="G9" s="326">
        <v>0</v>
      </c>
      <c r="H9" s="326">
        <v>0</v>
      </c>
      <c r="I9" s="327">
        <v>0</v>
      </c>
    </row>
    <row r="10" spans="1:9" x14ac:dyDescent="0.2">
      <c r="A10" s="322" t="s">
        <v>169</v>
      </c>
      <c r="B10" s="323" t="s">
        <v>170</v>
      </c>
      <c r="C10" s="324"/>
      <c r="D10" s="325"/>
      <c r="E10" s="326">
        <v>0</v>
      </c>
      <c r="F10" s="326">
        <v>181.8</v>
      </c>
      <c r="G10" s="326">
        <v>0</v>
      </c>
      <c r="H10" s="326">
        <v>0</v>
      </c>
      <c r="I10" s="327">
        <v>0</v>
      </c>
    </row>
    <row r="11" spans="1:9" x14ac:dyDescent="0.2">
      <c r="A11" s="322" t="s">
        <v>163</v>
      </c>
      <c r="B11" s="323" t="s">
        <v>164</v>
      </c>
      <c r="C11" s="324"/>
      <c r="D11" s="325"/>
      <c r="E11" s="326">
        <v>0</v>
      </c>
      <c r="F11" s="326">
        <v>8155.77</v>
      </c>
      <c r="G11" s="326">
        <v>0</v>
      </c>
      <c r="H11" s="326">
        <v>0</v>
      </c>
      <c r="I11" s="327">
        <v>0</v>
      </c>
    </row>
    <row r="12" spans="1:9" x14ac:dyDescent="0.2">
      <c r="A12" s="322" t="s">
        <v>173</v>
      </c>
      <c r="B12" s="323" t="s">
        <v>174</v>
      </c>
      <c r="C12" s="324"/>
      <c r="D12" s="325"/>
      <c r="E12" s="326">
        <v>0</v>
      </c>
      <c r="F12" s="326">
        <v>492.5</v>
      </c>
      <c r="G12" s="326">
        <v>0</v>
      </c>
      <c r="H12" s="326">
        <v>0</v>
      </c>
      <c r="I12" s="327">
        <v>0</v>
      </c>
    </row>
    <row r="13" spans="1:9" x14ac:dyDescent="0.2">
      <c r="A13" s="322" t="s">
        <v>180</v>
      </c>
      <c r="B13" s="323" t="s">
        <v>181</v>
      </c>
      <c r="C13" s="324"/>
      <c r="D13" s="325"/>
      <c r="E13" s="326">
        <v>0</v>
      </c>
      <c r="F13" s="326">
        <v>43.5</v>
      </c>
      <c r="G13" s="326">
        <v>0</v>
      </c>
      <c r="H13" s="326">
        <v>0</v>
      </c>
      <c r="I13" s="327">
        <v>0</v>
      </c>
    </row>
    <row r="14" spans="1:9" x14ac:dyDescent="0.2">
      <c r="A14" s="322" t="s">
        <v>175</v>
      </c>
      <c r="B14" s="323" t="s">
        <v>166</v>
      </c>
      <c r="C14" s="324"/>
      <c r="D14" s="325"/>
      <c r="E14" s="326">
        <v>0</v>
      </c>
      <c r="F14" s="326">
        <v>216.8</v>
      </c>
      <c r="G14" s="326">
        <v>0</v>
      </c>
      <c r="H14" s="326">
        <v>0</v>
      </c>
      <c r="I14" s="327">
        <v>2066.5</v>
      </c>
    </row>
    <row r="15" spans="1:9" ht="12" thickBot="1" x14ac:dyDescent="0.25">
      <c r="A15" s="328"/>
      <c r="B15" s="329" t="s">
        <v>57</v>
      </c>
      <c r="C15" s="330"/>
      <c r="D15" s="331"/>
      <c r="E15" s="332">
        <f>SUM(E7:E14)</f>
        <v>2210.0300000000002</v>
      </c>
      <c r="F15" s="332">
        <f>SUM(F7:F14)</f>
        <v>9090.369999999999</v>
      </c>
      <c r="G15" s="332">
        <f>SUM(G7:G14)</f>
        <v>0</v>
      </c>
      <c r="H15" s="332">
        <f>SUM(H7:H14)</f>
        <v>0</v>
      </c>
      <c r="I15" s="333">
        <f>SUM(I7:I14)</f>
        <v>2066.5</v>
      </c>
    </row>
    <row r="16" spans="1:9" x14ac:dyDescent="0.2">
      <c r="A16" s="334"/>
    </row>
    <row r="17" spans="1:10" ht="18" x14ac:dyDescent="0.25">
      <c r="A17" s="395" t="s">
        <v>58</v>
      </c>
      <c r="B17" s="395"/>
      <c r="C17" s="395"/>
      <c r="D17" s="395"/>
      <c r="E17" s="395"/>
      <c r="F17" s="395"/>
      <c r="G17" s="395"/>
      <c r="H17" s="395"/>
      <c r="I17" s="395"/>
    </row>
    <row r="18" spans="1:10" ht="12" thickBot="1" x14ac:dyDescent="0.25"/>
    <row r="19" spans="1:10" x14ac:dyDescent="0.2">
      <c r="A19" s="316" t="s">
        <v>59</v>
      </c>
      <c r="B19" s="318"/>
      <c r="C19" s="318"/>
      <c r="D19" s="319"/>
      <c r="E19" s="335" t="s">
        <v>167</v>
      </c>
      <c r="F19" s="335" t="s">
        <v>3</v>
      </c>
      <c r="G19" s="335" t="s">
        <v>61</v>
      </c>
      <c r="H19" s="317"/>
      <c r="I19" s="336" t="s">
        <v>168</v>
      </c>
      <c r="J19" s="337"/>
    </row>
    <row r="20" spans="1:10" ht="12" thickBot="1" x14ac:dyDescent="0.25">
      <c r="A20" s="338"/>
      <c r="B20" s="339" t="s">
        <v>62</v>
      </c>
      <c r="C20" s="339"/>
      <c r="D20" s="340"/>
      <c r="E20" s="341"/>
      <c r="F20" s="341"/>
      <c r="G20" s="341"/>
      <c r="H20" s="342"/>
      <c r="I20" s="343"/>
      <c r="J20" s="337"/>
    </row>
  </sheetData>
  <mergeCells count="2">
    <mergeCell ref="A4:I4"/>
    <mergeCell ref="A17:I17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2:BD107"/>
  <sheetViews>
    <sheetView showGridLines="0" showZeros="0" tabSelected="1" view="pageBreakPreview" zoomScaleNormal="100" zoomScaleSheetLayoutView="100" workbookViewId="0">
      <selection activeCell="G40" sqref="G40"/>
    </sheetView>
  </sheetViews>
  <sheetFormatPr defaultRowHeight="12.75" x14ac:dyDescent="0.2"/>
  <cols>
    <col min="1" max="1" width="4.42578125" style="143" customWidth="1"/>
    <col min="2" max="2" width="11.5703125" style="143" customWidth="1"/>
    <col min="3" max="3" width="40.42578125" style="143" customWidth="1"/>
    <col min="4" max="4" width="5.5703125" style="143" customWidth="1"/>
    <col min="5" max="5" width="8.5703125" style="151" customWidth="1"/>
    <col min="6" max="6" width="9.85546875" style="143" customWidth="1"/>
    <col min="7" max="7" width="13.85546875" style="143" customWidth="1"/>
    <col min="8" max="8" width="11.7109375" style="143" hidden="1" customWidth="1"/>
    <col min="9" max="9" width="11.5703125" style="143" hidden="1" customWidth="1"/>
    <col min="10" max="10" width="11" style="143" hidden="1" customWidth="1"/>
    <col min="11" max="11" width="10.42578125" style="143" hidden="1" customWidth="1"/>
    <col min="12" max="12" width="45.28515625" style="143" customWidth="1"/>
    <col min="13" max="16384" width="9.140625" style="143"/>
  </cols>
  <sheetData>
    <row r="2" spans="1:11" ht="15.75" x14ac:dyDescent="0.25">
      <c r="A2" s="365" t="s">
        <v>206</v>
      </c>
      <c r="B2" s="365"/>
      <c r="C2" s="365"/>
      <c r="D2" s="365"/>
      <c r="E2" s="365"/>
      <c r="F2" s="365"/>
      <c r="G2" s="365"/>
    </row>
    <row r="3" spans="1:11" ht="14.25" customHeight="1" thickBot="1" x14ac:dyDescent="0.25">
      <c r="B3" s="144"/>
      <c r="C3" s="145"/>
      <c r="D3" s="145"/>
      <c r="E3" s="146"/>
      <c r="F3" s="145"/>
      <c r="G3" s="145"/>
    </row>
    <row r="4" spans="1:11" ht="13.5" thickTop="1" x14ac:dyDescent="0.2">
      <c r="A4" s="356" t="s">
        <v>1</v>
      </c>
      <c r="B4" s="357"/>
      <c r="C4" s="98" t="s">
        <v>209</v>
      </c>
      <c r="D4" s="99"/>
      <c r="E4" s="147" t="s">
        <v>63</v>
      </c>
      <c r="F4" s="148"/>
      <c r="G4" s="149"/>
    </row>
    <row r="5" spans="1:11" ht="13.5" thickBot="1" x14ac:dyDescent="0.25">
      <c r="A5" s="366" t="s">
        <v>54</v>
      </c>
      <c r="B5" s="359"/>
      <c r="C5" s="193" t="s">
        <v>187</v>
      </c>
      <c r="D5" s="104"/>
      <c r="E5" s="367"/>
      <c r="F5" s="368"/>
      <c r="G5" s="369"/>
    </row>
    <row r="6" spans="1:11" ht="13.5" thickTop="1" x14ac:dyDescent="0.2">
      <c r="A6" s="150"/>
      <c r="G6" s="152"/>
    </row>
    <row r="7" spans="1:11" ht="27" customHeight="1" x14ac:dyDescent="0.2">
      <c r="A7" s="153" t="s">
        <v>64</v>
      </c>
      <c r="B7" s="154" t="s">
        <v>65</v>
      </c>
      <c r="C7" s="154" t="s">
        <v>66</v>
      </c>
      <c r="D7" s="154" t="s">
        <v>67</v>
      </c>
      <c r="E7" s="155" t="s">
        <v>68</v>
      </c>
      <c r="F7" s="154" t="s">
        <v>69</v>
      </c>
      <c r="G7" s="156" t="s">
        <v>70</v>
      </c>
      <c r="H7" s="157" t="s">
        <v>71</v>
      </c>
      <c r="I7" s="157" t="s">
        <v>72</v>
      </c>
      <c r="J7" s="157" t="s">
        <v>73</v>
      </c>
      <c r="K7" s="157" t="s">
        <v>74</v>
      </c>
    </row>
    <row r="8" spans="1:11" x14ac:dyDescent="0.2">
      <c r="A8" s="158" t="s">
        <v>75</v>
      </c>
      <c r="B8" s="159" t="s">
        <v>85</v>
      </c>
      <c r="C8" s="160" t="s">
        <v>86</v>
      </c>
      <c r="D8" s="161"/>
      <c r="E8" s="162"/>
      <c r="F8" s="162"/>
      <c r="G8" s="163"/>
      <c r="H8" s="164"/>
      <c r="I8" s="165"/>
      <c r="J8" s="166"/>
      <c r="K8" s="167"/>
    </row>
    <row r="9" spans="1:11" x14ac:dyDescent="0.2">
      <c r="A9" s="168">
        <v>1</v>
      </c>
      <c r="B9" s="169" t="s">
        <v>124</v>
      </c>
      <c r="C9" s="170" t="s">
        <v>125</v>
      </c>
      <c r="D9" s="171" t="s">
        <v>88</v>
      </c>
      <c r="E9" s="172">
        <v>40</v>
      </c>
      <c r="F9" s="172"/>
      <c r="G9" s="173">
        <f t="shared" ref="G9:G16" si="0">E9*F9</f>
        <v>0</v>
      </c>
      <c r="H9" s="174">
        <v>0</v>
      </c>
      <c r="I9" s="175">
        <f t="shared" ref="I9:I16" si="1">E9*H9</f>
        <v>0</v>
      </c>
      <c r="J9" s="174"/>
      <c r="K9" s="175">
        <f t="shared" ref="K9:K16" si="2">E9*J9</f>
        <v>0</v>
      </c>
    </row>
    <row r="10" spans="1:11" x14ac:dyDescent="0.2">
      <c r="A10" s="168">
        <v>2</v>
      </c>
      <c r="B10" s="169"/>
      <c r="C10" s="170" t="s">
        <v>194</v>
      </c>
      <c r="D10" s="171" t="s">
        <v>88</v>
      </c>
      <c r="E10" s="172">
        <v>70</v>
      </c>
      <c r="F10" s="172"/>
      <c r="G10" s="173">
        <f t="shared" si="0"/>
        <v>0</v>
      </c>
      <c r="H10" s="174">
        <v>1.2999999999999999E-4</v>
      </c>
      <c r="I10" s="175">
        <f t="shared" si="1"/>
        <v>9.0999999999999987E-3</v>
      </c>
      <c r="J10" s="174"/>
      <c r="K10" s="175">
        <f t="shared" si="2"/>
        <v>0</v>
      </c>
    </row>
    <row r="11" spans="1:11" x14ac:dyDescent="0.2">
      <c r="A11" s="168">
        <v>3</v>
      </c>
      <c r="B11" s="169"/>
      <c r="C11" s="170" t="s">
        <v>195</v>
      </c>
      <c r="D11" s="171" t="s">
        <v>88</v>
      </c>
      <c r="E11" s="172">
        <v>35</v>
      </c>
      <c r="F11" s="172"/>
      <c r="G11" s="173">
        <f t="shared" si="0"/>
        <v>0</v>
      </c>
      <c r="H11" s="174">
        <v>0</v>
      </c>
      <c r="I11" s="175">
        <f t="shared" si="1"/>
        <v>0</v>
      </c>
      <c r="J11" s="174"/>
      <c r="K11" s="175">
        <f t="shared" si="2"/>
        <v>0</v>
      </c>
    </row>
    <row r="12" spans="1:11" x14ac:dyDescent="0.2">
      <c r="A12" s="168">
        <v>4</v>
      </c>
      <c r="B12" s="169"/>
      <c r="C12" s="170" t="s">
        <v>90</v>
      </c>
      <c r="D12" s="171" t="s">
        <v>88</v>
      </c>
      <c r="E12" s="172">
        <v>10</v>
      </c>
      <c r="F12" s="172"/>
      <c r="G12" s="173">
        <f t="shared" si="0"/>
        <v>0</v>
      </c>
      <c r="H12" s="174">
        <v>0</v>
      </c>
      <c r="I12" s="175">
        <f t="shared" si="1"/>
        <v>0</v>
      </c>
      <c r="J12" s="174"/>
      <c r="K12" s="175">
        <f t="shared" si="2"/>
        <v>0</v>
      </c>
    </row>
    <row r="13" spans="1:11" ht="12.75" customHeight="1" x14ac:dyDescent="0.2">
      <c r="A13" s="168">
        <v>5</v>
      </c>
      <c r="B13" s="169" t="s">
        <v>199</v>
      </c>
      <c r="C13" s="170" t="s">
        <v>196</v>
      </c>
      <c r="D13" s="171" t="s">
        <v>76</v>
      </c>
      <c r="E13" s="172">
        <v>4</v>
      </c>
      <c r="F13" s="172"/>
      <c r="G13" s="173">
        <f t="shared" si="0"/>
        <v>0</v>
      </c>
      <c r="H13" s="174">
        <v>0</v>
      </c>
      <c r="I13" s="175">
        <f t="shared" si="1"/>
        <v>0</v>
      </c>
      <c r="J13" s="174"/>
      <c r="K13" s="175">
        <f t="shared" si="2"/>
        <v>0</v>
      </c>
    </row>
    <row r="14" spans="1:11" x14ac:dyDescent="0.2">
      <c r="A14" s="168">
        <v>6</v>
      </c>
      <c r="B14" s="169" t="s">
        <v>198</v>
      </c>
      <c r="C14" s="170" t="s">
        <v>197</v>
      </c>
      <c r="D14" s="171" t="s">
        <v>76</v>
      </c>
      <c r="E14" s="344">
        <v>10</v>
      </c>
      <c r="F14" s="172"/>
      <c r="G14" s="173"/>
      <c r="H14" s="174"/>
      <c r="I14" s="175"/>
      <c r="J14" s="174"/>
      <c r="K14" s="175"/>
    </row>
    <row r="15" spans="1:11" x14ac:dyDescent="0.2">
      <c r="A15" s="168"/>
      <c r="B15" s="169" t="s">
        <v>211</v>
      </c>
      <c r="C15" s="170" t="s">
        <v>212</v>
      </c>
      <c r="D15" s="171" t="s">
        <v>76</v>
      </c>
      <c r="E15" s="344">
        <v>10</v>
      </c>
      <c r="F15" s="172"/>
      <c r="G15" s="173"/>
      <c r="H15" s="174"/>
      <c r="I15" s="175"/>
      <c r="J15" s="174"/>
      <c r="K15" s="175"/>
    </row>
    <row r="16" spans="1:11" x14ac:dyDescent="0.2">
      <c r="A16" s="168"/>
      <c r="B16" s="169" t="s">
        <v>213</v>
      </c>
      <c r="C16" s="170" t="s">
        <v>214</v>
      </c>
      <c r="D16" s="171" t="s">
        <v>76</v>
      </c>
      <c r="E16" s="172">
        <v>4</v>
      </c>
      <c r="F16" s="172"/>
      <c r="G16" s="173">
        <f t="shared" si="0"/>
        <v>0</v>
      </c>
      <c r="H16" s="174">
        <v>0</v>
      </c>
      <c r="I16" s="175">
        <f t="shared" si="1"/>
        <v>0</v>
      </c>
      <c r="J16" s="174"/>
      <c r="K16" s="175">
        <f t="shared" si="2"/>
        <v>0</v>
      </c>
    </row>
    <row r="17" spans="1:56" x14ac:dyDescent="0.2">
      <c r="A17" s="177"/>
      <c r="B17" s="178" t="s">
        <v>77</v>
      </c>
      <c r="C17" s="179" t="s">
        <v>87</v>
      </c>
      <c r="D17" s="180"/>
      <c r="E17" s="181"/>
      <c r="F17" s="182"/>
      <c r="G17" s="183">
        <f>SUM(G8:G16)</f>
        <v>0</v>
      </c>
      <c r="H17" s="184"/>
      <c r="I17" s="185">
        <f>SUM(I8:I16)</f>
        <v>9.0999999999999987E-3</v>
      </c>
      <c r="J17" s="184"/>
      <c r="K17" s="185">
        <f>SUM(K8:K16)</f>
        <v>0</v>
      </c>
      <c r="AZ17" s="186"/>
      <c r="BA17" s="186"/>
      <c r="BB17" s="186"/>
      <c r="BC17" s="186"/>
      <c r="BD17" s="186"/>
    </row>
    <row r="18" spans="1:56" x14ac:dyDescent="0.2">
      <c r="A18" s="158" t="s">
        <v>75</v>
      </c>
      <c r="B18" s="159" t="s">
        <v>91</v>
      </c>
      <c r="C18" s="160" t="s">
        <v>92</v>
      </c>
      <c r="D18" s="161"/>
      <c r="E18" s="162"/>
      <c r="F18" s="162"/>
      <c r="G18" s="163"/>
      <c r="H18" s="164"/>
      <c r="I18" s="165"/>
      <c r="J18" s="166"/>
      <c r="K18" s="167"/>
    </row>
    <row r="19" spans="1:56" x14ac:dyDescent="0.2">
      <c r="A19" s="168">
        <v>7</v>
      </c>
      <c r="B19" s="169" t="s">
        <v>94</v>
      </c>
      <c r="C19" s="170" t="s">
        <v>95</v>
      </c>
      <c r="D19" s="171" t="s">
        <v>88</v>
      </c>
      <c r="E19" s="172">
        <v>60</v>
      </c>
      <c r="F19" s="172"/>
      <c r="G19" s="173">
        <f t="shared" ref="G19:G26" si="3">E19*F19</f>
        <v>0</v>
      </c>
      <c r="H19" s="174">
        <v>0</v>
      </c>
      <c r="I19" s="175">
        <f t="shared" ref="I19:I26" si="4">E19*H19</f>
        <v>0</v>
      </c>
      <c r="J19" s="174"/>
      <c r="K19" s="175">
        <f t="shared" ref="K19:K26" si="5">E19*J19</f>
        <v>0</v>
      </c>
    </row>
    <row r="20" spans="1:56" x14ac:dyDescent="0.2">
      <c r="A20" s="168">
        <v>8</v>
      </c>
      <c r="B20" s="169" t="s">
        <v>188</v>
      </c>
      <c r="C20" s="170" t="s">
        <v>189</v>
      </c>
      <c r="D20" s="171" t="s">
        <v>88</v>
      </c>
      <c r="E20" s="172">
        <v>60</v>
      </c>
      <c r="F20" s="172"/>
      <c r="G20" s="173">
        <f t="shared" si="3"/>
        <v>0</v>
      </c>
      <c r="H20" s="174">
        <v>0</v>
      </c>
      <c r="I20" s="175">
        <f t="shared" si="4"/>
        <v>0</v>
      </c>
      <c r="J20" s="174"/>
      <c r="K20" s="175">
        <f t="shared" si="5"/>
        <v>0</v>
      </c>
    </row>
    <row r="21" spans="1:56" x14ac:dyDescent="0.2">
      <c r="A21" s="168">
        <v>9</v>
      </c>
      <c r="B21" s="169" t="s">
        <v>192</v>
      </c>
      <c r="C21" s="170" t="s">
        <v>190</v>
      </c>
      <c r="D21" s="171" t="s">
        <v>76</v>
      </c>
      <c r="E21" s="172">
        <v>2</v>
      </c>
      <c r="F21" s="172"/>
      <c r="G21" s="173">
        <f t="shared" si="3"/>
        <v>0</v>
      </c>
      <c r="H21" s="174">
        <v>0</v>
      </c>
      <c r="I21" s="175">
        <f t="shared" si="4"/>
        <v>0</v>
      </c>
      <c r="J21" s="174"/>
      <c r="K21" s="175">
        <f t="shared" si="5"/>
        <v>0</v>
      </c>
    </row>
    <row r="22" spans="1:56" x14ac:dyDescent="0.2">
      <c r="A22" s="168">
        <v>10</v>
      </c>
      <c r="B22" s="169" t="s">
        <v>193</v>
      </c>
      <c r="C22" s="170" t="s">
        <v>191</v>
      </c>
      <c r="D22" s="171" t="s">
        <v>76</v>
      </c>
      <c r="E22" s="344">
        <v>10</v>
      </c>
      <c r="F22" s="172"/>
      <c r="G22" s="173">
        <f t="shared" si="3"/>
        <v>0</v>
      </c>
      <c r="H22" s="174">
        <v>0</v>
      </c>
      <c r="I22" s="175">
        <f t="shared" si="4"/>
        <v>0</v>
      </c>
      <c r="J22" s="174"/>
      <c r="K22" s="175">
        <f t="shared" si="5"/>
        <v>0</v>
      </c>
    </row>
    <row r="23" spans="1:56" x14ac:dyDescent="0.2">
      <c r="A23" s="168">
        <v>11</v>
      </c>
      <c r="B23" s="169"/>
      <c r="C23" s="170" t="s">
        <v>200</v>
      </c>
      <c r="D23" s="171" t="s">
        <v>76</v>
      </c>
      <c r="E23" s="344">
        <v>14</v>
      </c>
      <c r="F23" s="172"/>
      <c r="G23" s="173">
        <f t="shared" si="3"/>
        <v>0</v>
      </c>
      <c r="H23" s="174">
        <v>0</v>
      </c>
      <c r="I23" s="175">
        <f t="shared" si="4"/>
        <v>0</v>
      </c>
      <c r="J23" s="174"/>
      <c r="K23" s="175">
        <f t="shared" si="5"/>
        <v>0</v>
      </c>
    </row>
    <row r="24" spans="1:56" x14ac:dyDescent="0.2">
      <c r="A24" s="168">
        <v>12</v>
      </c>
      <c r="B24" s="169"/>
      <c r="C24" s="170" t="s">
        <v>201</v>
      </c>
      <c r="D24" s="171" t="s">
        <v>88</v>
      </c>
      <c r="E24" s="172">
        <v>80</v>
      </c>
      <c r="F24" s="172"/>
      <c r="G24" s="173">
        <f t="shared" si="3"/>
        <v>0</v>
      </c>
      <c r="H24" s="174">
        <v>0</v>
      </c>
      <c r="I24" s="175">
        <f t="shared" si="4"/>
        <v>0</v>
      </c>
      <c r="J24" s="174"/>
      <c r="K24" s="175">
        <f t="shared" si="5"/>
        <v>0</v>
      </c>
    </row>
    <row r="25" spans="1:56" x14ac:dyDescent="0.2">
      <c r="A25" s="168">
        <v>13</v>
      </c>
      <c r="B25" s="169"/>
      <c r="C25" s="170" t="s">
        <v>202</v>
      </c>
      <c r="D25" s="171" t="s">
        <v>88</v>
      </c>
      <c r="E25" s="172">
        <v>40</v>
      </c>
      <c r="F25" s="172"/>
      <c r="G25" s="173">
        <f t="shared" si="3"/>
        <v>0</v>
      </c>
      <c r="H25" s="174"/>
      <c r="I25" s="175"/>
      <c r="J25" s="174"/>
      <c r="K25" s="175">
        <f t="shared" si="5"/>
        <v>0</v>
      </c>
    </row>
    <row r="26" spans="1:56" x14ac:dyDescent="0.2">
      <c r="A26" s="168">
        <v>14</v>
      </c>
      <c r="B26" s="169" t="s">
        <v>203</v>
      </c>
      <c r="C26" s="170" t="s">
        <v>97</v>
      </c>
      <c r="D26" s="171" t="s">
        <v>96</v>
      </c>
      <c r="E26" s="172">
        <v>5</v>
      </c>
      <c r="F26" s="172"/>
      <c r="G26" s="173">
        <f t="shared" si="3"/>
        <v>0</v>
      </c>
      <c r="H26" s="174">
        <v>0</v>
      </c>
      <c r="I26" s="175">
        <f t="shared" si="4"/>
        <v>0</v>
      </c>
      <c r="J26" s="174">
        <v>0</v>
      </c>
      <c r="K26" s="175">
        <f t="shared" si="5"/>
        <v>0</v>
      </c>
    </row>
    <row r="27" spans="1:56" x14ac:dyDescent="0.2">
      <c r="A27" s="177"/>
      <c r="B27" s="178" t="s">
        <v>77</v>
      </c>
      <c r="C27" s="179" t="s">
        <v>93</v>
      </c>
      <c r="D27" s="180"/>
      <c r="E27" s="181"/>
      <c r="F27" s="182"/>
      <c r="G27" s="183">
        <f>SUM(G18:G26)</f>
        <v>0</v>
      </c>
      <c r="H27" s="184"/>
      <c r="I27" s="185">
        <f>SUM(I18:I26)</f>
        <v>0</v>
      </c>
      <c r="J27" s="184"/>
      <c r="K27" s="185">
        <f>SUM(K18:K26)</f>
        <v>0</v>
      </c>
      <c r="AZ27" s="186"/>
      <c r="BA27" s="186"/>
      <c r="BB27" s="186"/>
      <c r="BC27" s="186"/>
      <c r="BD27" s="186"/>
    </row>
    <row r="28" spans="1:56" x14ac:dyDescent="0.2">
      <c r="A28" s="158" t="s">
        <v>75</v>
      </c>
      <c r="B28" s="159" t="s">
        <v>98</v>
      </c>
      <c r="C28" s="160" t="s">
        <v>99</v>
      </c>
      <c r="D28" s="161"/>
      <c r="E28" s="162"/>
      <c r="F28" s="162"/>
      <c r="G28" s="163"/>
      <c r="H28" s="164"/>
      <c r="I28" s="165"/>
      <c r="J28" s="166"/>
      <c r="K28" s="167"/>
    </row>
    <row r="29" spans="1:56" x14ac:dyDescent="0.2">
      <c r="A29" s="168">
        <v>15</v>
      </c>
      <c r="B29" s="169" t="s">
        <v>101</v>
      </c>
      <c r="C29" s="170" t="s">
        <v>102</v>
      </c>
      <c r="D29" s="171" t="s">
        <v>96</v>
      </c>
      <c r="E29" s="172">
        <v>2</v>
      </c>
      <c r="F29" s="172"/>
      <c r="G29" s="173">
        <f t="shared" ref="G29:G33" si="6">E29*F29</f>
        <v>0</v>
      </c>
      <c r="H29" s="174">
        <v>0</v>
      </c>
      <c r="I29" s="175">
        <f t="shared" ref="I29:I33" si="7">E29*H29</f>
        <v>0</v>
      </c>
      <c r="J29" s="174"/>
      <c r="K29" s="175">
        <f t="shared" ref="K29:K33" si="8">E29*J29</f>
        <v>0</v>
      </c>
    </row>
    <row r="30" spans="1:56" x14ac:dyDescent="0.2">
      <c r="A30" s="168">
        <v>16</v>
      </c>
      <c r="B30" s="169" t="s">
        <v>103</v>
      </c>
      <c r="C30" s="170" t="s">
        <v>210</v>
      </c>
      <c r="D30" s="171" t="s">
        <v>96</v>
      </c>
      <c r="E30" s="172">
        <v>4</v>
      </c>
      <c r="F30" s="172"/>
      <c r="G30" s="173">
        <f t="shared" si="6"/>
        <v>0</v>
      </c>
      <c r="H30" s="174">
        <v>0</v>
      </c>
      <c r="I30" s="175">
        <f t="shared" si="7"/>
        <v>0</v>
      </c>
      <c r="J30" s="174"/>
      <c r="K30" s="175">
        <f t="shared" si="8"/>
        <v>0</v>
      </c>
    </row>
    <row r="31" spans="1:56" x14ac:dyDescent="0.2">
      <c r="A31" s="168">
        <v>17</v>
      </c>
      <c r="B31" s="169" t="s">
        <v>104</v>
      </c>
      <c r="C31" s="170" t="s">
        <v>207</v>
      </c>
      <c r="D31" s="171" t="s">
        <v>89</v>
      </c>
      <c r="E31" s="172">
        <v>1</v>
      </c>
      <c r="F31" s="172"/>
      <c r="G31" s="173">
        <f t="shared" si="6"/>
        <v>0</v>
      </c>
      <c r="H31" s="174">
        <v>0</v>
      </c>
      <c r="I31" s="175">
        <f t="shared" si="7"/>
        <v>0</v>
      </c>
      <c r="J31" s="174"/>
      <c r="K31" s="175">
        <f t="shared" si="8"/>
        <v>0</v>
      </c>
    </row>
    <row r="32" spans="1:56" x14ac:dyDescent="0.2">
      <c r="A32" s="168">
        <v>18</v>
      </c>
      <c r="B32" s="169" t="s">
        <v>105</v>
      </c>
      <c r="C32" s="170" t="s">
        <v>106</v>
      </c>
      <c r="D32" s="171" t="s">
        <v>96</v>
      </c>
      <c r="E32" s="172">
        <v>2</v>
      </c>
      <c r="F32" s="172"/>
      <c r="G32" s="173">
        <f t="shared" ref="G32" si="9">E32*F32</f>
        <v>0</v>
      </c>
      <c r="H32" s="174">
        <v>0</v>
      </c>
      <c r="I32" s="175">
        <f t="shared" ref="I32" si="10">E32*H32</f>
        <v>0</v>
      </c>
      <c r="J32" s="174"/>
      <c r="K32" s="175">
        <f t="shared" ref="K32" si="11">E32*J32</f>
        <v>0</v>
      </c>
    </row>
    <row r="33" spans="1:56" x14ac:dyDescent="0.2">
      <c r="A33" s="168">
        <v>19</v>
      </c>
      <c r="B33" s="169"/>
      <c r="C33" s="170" t="s">
        <v>204</v>
      </c>
      <c r="D33" s="171" t="s">
        <v>205</v>
      </c>
      <c r="E33" s="172">
        <v>200</v>
      </c>
      <c r="F33" s="172"/>
      <c r="G33" s="173">
        <f t="shared" si="6"/>
        <v>0</v>
      </c>
      <c r="H33" s="174">
        <v>0</v>
      </c>
      <c r="I33" s="175">
        <f t="shared" si="7"/>
        <v>0</v>
      </c>
      <c r="J33" s="174"/>
      <c r="K33" s="175">
        <f t="shared" si="8"/>
        <v>0</v>
      </c>
    </row>
    <row r="34" spans="1:56" x14ac:dyDescent="0.2">
      <c r="A34" s="177"/>
      <c r="B34" s="178" t="s">
        <v>77</v>
      </c>
      <c r="C34" s="179" t="s">
        <v>100</v>
      </c>
      <c r="D34" s="180"/>
      <c r="E34" s="181"/>
      <c r="F34" s="182"/>
      <c r="G34" s="183">
        <f>SUM(G28:G33)</f>
        <v>0</v>
      </c>
      <c r="H34" s="184"/>
      <c r="I34" s="185">
        <f>SUM(I28:I33)</f>
        <v>0</v>
      </c>
      <c r="J34" s="184"/>
      <c r="K34" s="185">
        <f>SUM(K28:K33)</f>
        <v>0</v>
      </c>
      <c r="AZ34" s="186"/>
      <c r="BA34" s="186"/>
      <c r="BB34" s="186"/>
      <c r="BC34" s="186"/>
      <c r="BD34" s="186"/>
    </row>
    <row r="35" spans="1:56" x14ac:dyDescent="0.2">
      <c r="A35" s="158" t="s">
        <v>75</v>
      </c>
      <c r="B35" s="159" t="s">
        <v>107</v>
      </c>
      <c r="C35" s="160" t="s">
        <v>108</v>
      </c>
      <c r="D35" s="161"/>
      <c r="E35" s="162"/>
      <c r="F35" s="162"/>
      <c r="G35" s="163"/>
      <c r="H35" s="164"/>
      <c r="I35" s="165"/>
      <c r="J35" s="166"/>
      <c r="K35" s="167"/>
    </row>
    <row r="36" spans="1:56" x14ac:dyDescent="0.2">
      <c r="A36" s="168">
        <v>20</v>
      </c>
      <c r="B36" s="169" t="s">
        <v>110</v>
      </c>
      <c r="C36" s="170" t="s">
        <v>208</v>
      </c>
      <c r="D36" s="171" t="s">
        <v>76</v>
      </c>
      <c r="E36" s="172">
        <v>1</v>
      </c>
      <c r="F36" s="172"/>
      <c r="G36" s="173">
        <f>E36*F36</f>
        <v>0</v>
      </c>
      <c r="H36" s="174">
        <v>0</v>
      </c>
      <c r="I36" s="175">
        <f>E36*H36</f>
        <v>0</v>
      </c>
      <c r="J36" s="174"/>
      <c r="K36" s="175">
        <f>E36*J36</f>
        <v>0</v>
      </c>
    </row>
    <row r="37" spans="1:56" x14ac:dyDescent="0.2">
      <c r="A37" s="168">
        <v>21</v>
      </c>
      <c r="B37" s="169" t="s">
        <v>111</v>
      </c>
      <c r="C37" s="170" t="s">
        <v>112</v>
      </c>
      <c r="D37" s="171" t="s">
        <v>76</v>
      </c>
      <c r="E37" s="172">
        <v>1</v>
      </c>
      <c r="F37" s="172"/>
      <c r="G37" s="173">
        <f>E37*F37</f>
        <v>0</v>
      </c>
      <c r="H37" s="174">
        <v>0</v>
      </c>
      <c r="I37" s="175">
        <f>E37*H37</f>
        <v>0</v>
      </c>
      <c r="J37" s="174"/>
      <c r="K37" s="175">
        <f>E37*J37</f>
        <v>0</v>
      </c>
    </row>
    <row r="38" spans="1:56" x14ac:dyDescent="0.2">
      <c r="A38" s="177"/>
      <c r="B38" s="178" t="s">
        <v>77</v>
      </c>
      <c r="C38" s="179" t="s">
        <v>109</v>
      </c>
      <c r="D38" s="180"/>
      <c r="E38" s="181"/>
      <c r="F38" s="182"/>
      <c r="G38" s="183">
        <f>SUM(G35:G37)</f>
        <v>0</v>
      </c>
      <c r="H38" s="184"/>
      <c r="I38" s="185">
        <f>SUM(I35:I37)</f>
        <v>0</v>
      </c>
      <c r="J38" s="184"/>
      <c r="K38" s="185">
        <f>SUM(K35:K37)</f>
        <v>0</v>
      </c>
      <c r="AZ38" s="186"/>
      <c r="BA38" s="186"/>
      <c r="BB38" s="186"/>
      <c r="BC38" s="186"/>
      <c r="BD38" s="186"/>
    </row>
    <row r="39" spans="1:56" x14ac:dyDescent="0.2">
      <c r="B39" s="143" t="s">
        <v>215</v>
      </c>
      <c r="E39" s="143"/>
      <c r="G39" s="396">
        <f>G17+G27+G34+G38</f>
        <v>0</v>
      </c>
    </row>
    <row r="40" spans="1:56" x14ac:dyDescent="0.2">
      <c r="E40" s="143"/>
    </row>
    <row r="41" spans="1:56" x14ac:dyDescent="0.2">
      <c r="E41" s="143"/>
    </row>
    <row r="42" spans="1:56" x14ac:dyDescent="0.2">
      <c r="E42" s="143"/>
    </row>
    <row r="43" spans="1:56" x14ac:dyDescent="0.2">
      <c r="E43" s="143"/>
    </row>
    <row r="44" spans="1:56" x14ac:dyDescent="0.2">
      <c r="E44" s="143"/>
    </row>
    <row r="45" spans="1:56" x14ac:dyDescent="0.2">
      <c r="E45" s="143"/>
    </row>
    <row r="46" spans="1:56" x14ac:dyDescent="0.2">
      <c r="E46" s="143"/>
    </row>
    <row r="47" spans="1:56" x14ac:dyDescent="0.2">
      <c r="E47" s="143"/>
    </row>
    <row r="48" spans="1:56" x14ac:dyDescent="0.2">
      <c r="E48" s="143"/>
    </row>
    <row r="49" spans="1:7" x14ac:dyDescent="0.2">
      <c r="E49" s="143"/>
    </row>
    <row r="50" spans="1:7" x14ac:dyDescent="0.2">
      <c r="E50" s="143"/>
    </row>
    <row r="51" spans="1:7" x14ac:dyDescent="0.2">
      <c r="E51" s="143"/>
    </row>
    <row r="52" spans="1:7" x14ac:dyDescent="0.2">
      <c r="E52" s="143"/>
    </row>
    <row r="53" spans="1:7" x14ac:dyDescent="0.2">
      <c r="E53" s="143"/>
    </row>
    <row r="54" spans="1:7" x14ac:dyDescent="0.2">
      <c r="E54" s="143"/>
    </row>
    <row r="55" spans="1:7" x14ac:dyDescent="0.2">
      <c r="E55" s="143"/>
    </row>
    <row r="56" spans="1:7" x14ac:dyDescent="0.2">
      <c r="E56" s="143"/>
    </row>
    <row r="57" spans="1:7" x14ac:dyDescent="0.2">
      <c r="E57" s="143"/>
    </row>
    <row r="58" spans="1:7" x14ac:dyDescent="0.2">
      <c r="A58" s="176"/>
      <c r="B58" s="176"/>
      <c r="C58" s="176"/>
      <c r="D58" s="176"/>
      <c r="E58" s="176"/>
      <c r="F58" s="176"/>
      <c r="G58" s="176"/>
    </row>
    <row r="59" spans="1:7" x14ac:dyDescent="0.2">
      <c r="A59" s="176"/>
      <c r="B59" s="176"/>
      <c r="C59" s="176"/>
      <c r="D59" s="176"/>
      <c r="E59" s="176"/>
      <c r="F59" s="176"/>
      <c r="G59" s="176"/>
    </row>
    <row r="60" spans="1:7" x14ac:dyDescent="0.2">
      <c r="A60" s="176"/>
      <c r="B60" s="176"/>
      <c r="C60" s="176"/>
      <c r="D60" s="176"/>
      <c r="E60" s="176"/>
      <c r="F60" s="176"/>
      <c r="G60" s="176"/>
    </row>
    <row r="61" spans="1:7" x14ac:dyDescent="0.2">
      <c r="A61" s="176"/>
      <c r="B61" s="176"/>
      <c r="C61" s="176"/>
      <c r="D61" s="176"/>
      <c r="E61" s="176"/>
      <c r="F61" s="176"/>
      <c r="G61" s="176"/>
    </row>
    <row r="62" spans="1:7" x14ac:dyDescent="0.2">
      <c r="E62" s="143"/>
    </row>
    <row r="63" spans="1:7" x14ac:dyDescent="0.2">
      <c r="E63" s="143"/>
    </row>
    <row r="64" spans="1:7" x14ac:dyDescent="0.2">
      <c r="E64" s="143"/>
    </row>
    <row r="65" spans="5:5" x14ac:dyDescent="0.2">
      <c r="E65" s="143"/>
    </row>
    <row r="66" spans="5:5" x14ac:dyDescent="0.2">
      <c r="E66" s="143"/>
    </row>
    <row r="67" spans="5:5" x14ac:dyDescent="0.2">
      <c r="E67" s="143"/>
    </row>
    <row r="68" spans="5:5" x14ac:dyDescent="0.2">
      <c r="E68" s="143"/>
    </row>
    <row r="69" spans="5:5" x14ac:dyDescent="0.2">
      <c r="E69" s="143"/>
    </row>
    <row r="70" spans="5:5" x14ac:dyDescent="0.2">
      <c r="E70" s="143"/>
    </row>
    <row r="71" spans="5:5" x14ac:dyDescent="0.2">
      <c r="E71" s="143"/>
    </row>
    <row r="72" spans="5:5" x14ac:dyDescent="0.2">
      <c r="E72" s="143"/>
    </row>
    <row r="73" spans="5:5" x14ac:dyDescent="0.2">
      <c r="E73" s="143"/>
    </row>
    <row r="74" spans="5:5" x14ac:dyDescent="0.2">
      <c r="E74" s="143"/>
    </row>
    <row r="75" spans="5:5" x14ac:dyDescent="0.2">
      <c r="E75" s="143"/>
    </row>
    <row r="76" spans="5:5" x14ac:dyDescent="0.2">
      <c r="E76" s="143"/>
    </row>
    <row r="77" spans="5:5" x14ac:dyDescent="0.2">
      <c r="E77" s="143"/>
    </row>
    <row r="78" spans="5:5" x14ac:dyDescent="0.2">
      <c r="E78" s="143"/>
    </row>
    <row r="79" spans="5:5" x14ac:dyDescent="0.2">
      <c r="E79" s="143"/>
    </row>
    <row r="80" spans="5:5" x14ac:dyDescent="0.2">
      <c r="E80" s="143"/>
    </row>
    <row r="81" spans="1:7" x14ac:dyDescent="0.2">
      <c r="E81" s="143"/>
    </row>
    <row r="82" spans="1:7" x14ac:dyDescent="0.2">
      <c r="E82" s="143"/>
    </row>
    <row r="83" spans="1:7" x14ac:dyDescent="0.2">
      <c r="E83" s="143"/>
    </row>
    <row r="84" spans="1:7" x14ac:dyDescent="0.2">
      <c r="E84" s="143"/>
    </row>
    <row r="85" spans="1:7" x14ac:dyDescent="0.2">
      <c r="E85" s="143"/>
    </row>
    <row r="86" spans="1:7" x14ac:dyDescent="0.2">
      <c r="E86" s="143"/>
    </row>
    <row r="87" spans="1:7" x14ac:dyDescent="0.2">
      <c r="E87" s="143"/>
    </row>
    <row r="88" spans="1:7" x14ac:dyDescent="0.2">
      <c r="E88" s="143"/>
    </row>
    <row r="89" spans="1:7" x14ac:dyDescent="0.2">
      <c r="E89" s="143"/>
    </row>
    <row r="90" spans="1:7" x14ac:dyDescent="0.2">
      <c r="E90" s="143"/>
    </row>
    <row r="91" spans="1:7" x14ac:dyDescent="0.2">
      <c r="E91" s="143"/>
    </row>
    <row r="92" spans="1:7" x14ac:dyDescent="0.2">
      <c r="E92" s="143"/>
    </row>
    <row r="93" spans="1:7" x14ac:dyDescent="0.2">
      <c r="A93" s="187"/>
      <c r="B93" s="187"/>
    </row>
    <row r="94" spans="1:7" x14ac:dyDescent="0.2">
      <c r="A94" s="176"/>
      <c r="B94" s="176"/>
      <c r="C94" s="188"/>
      <c r="D94" s="188"/>
      <c r="E94" s="189"/>
      <c r="F94" s="188"/>
      <c r="G94" s="190"/>
    </row>
    <row r="95" spans="1:7" x14ac:dyDescent="0.2">
      <c r="A95" s="191"/>
      <c r="B95" s="191"/>
      <c r="C95" s="176"/>
      <c r="D95" s="176"/>
      <c r="E95" s="192"/>
      <c r="F95" s="176"/>
      <c r="G95" s="176"/>
    </row>
    <row r="96" spans="1:7" x14ac:dyDescent="0.2">
      <c r="A96" s="176"/>
      <c r="B96" s="176"/>
      <c r="C96" s="176"/>
      <c r="D96" s="176"/>
      <c r="E96" s="192"/>
      <c r="F96" s="176"/>
      <c r="G96" s="176"/>
    </row>
    <row r="97" spans="1:7" x14ac:dyDescent="0.2">
      <c r="A97" s="176"/>
      <c r="B97" s="176"/>
      <c r="C97" s="176"/>
      <c r="D97" s="176"/>
      <c r="E97" s="192"/>
      <c r="F97" s="176"/>
      <c r="G97" s="176"/>
    </row>
    <row r="98" spans="1:7" x14ac:dyDescent="0.2">
      <c r="A98" s="176"/>
      <c r="B98" s="176"/>
      <c r="C98" s="176"/>
      <c r="D98" s="176"/>
      <c r="E98" s="192"/>
      <c r="F98" s="176"/>
      <c r="G98" s="176"/>
    </row>
    <row r="99" spans="1:7" x14ac:dyDescent="0.2">
      <c r="A99" s="176"/>
      <c r="B99" s="176"/>
      <c r="C99" s="176"/>
      <c r="D99" s="176"/>
      <c r="E99" s="192"/>
      <c r="F99" s="176"/>
      <c r="G99" s="176"/>
    </row>
    <row r="100" spans="1:7" x14ac:dyDescent="0.2">
      <c r="A100" s="176"/>
      <c r="B100" s="176"/>
      <c r="C100" s="176"/>
      <c r="D100" s="176"/>
      <c r="E100" s="192"/>
      <c r="F100" s="176"/>
      <c r="G100" s="176"/>
    </row>
    <row r="101" spans="1:7" x14ac:dyDescent="0.2">
      <c r="A101" s="176"/>
      <c r="B101" s="176"/>
      <c r="C101" s="176"/>
      <c r="D101" s="176"/>
      <c r="E101" s="192"/>
      <c r="F101" s="176"/>
      <c r="G101" s="176"/>
    </row>
    <row r="102" spans="1:7" x14ac:dyDescent="0.2">
      <c r="A102" s="176"/>
      <c r="B102" s="176"/>
      <c r="C102" s="176"/>
      <c r="D102" s="176"/>
      <c r="E102" s="192"/>
      <c r="F102" s="176"/>
      <c r="G102" s="176"/>
    </row>
    <row r="103" spans="1:7" x14ac:dyDescent="0.2">
      <c r="A103" s="176"/>
      <c r="B103" s="176"/>
      <c r="C103" s="176"/>
      <c r="D103" s="176"/>
      <c r="E103" s="192"/>
      <c r="F103" s="176"/>
      <c r="G103" s="176"/>
    </row>
    <row r="104" spans="1:7" x14ac:dyDescent="0.2">
      <c r="A104" s="176"/>
      <c r="B104" s="176"/>
      <c r="C104" s="176"/>
      <c r="D104" s="176"/>
      <c r="E104" s="192"/>
      <c r="F104" s="176"/>
      <c r="G104" s="176"/>
    </row>
    <row r="105" spans="1:7" x14ac:dyDescent="0.2">
      <c r="A105" s="176"/>
      <c r="B105" s="176"/>
      <c r="C105" s="176"/>
      <c r="D105" s="176"/>
      <c r="E105" s="192"/>
      <c r="F105" s="176"/>
      <c r="G105" s="176"/>
    </row>
    <row r="106" spans="1:7" x14ac:dyDescent="0.2">
      <c r="A106" s="176"/>
      <c r="B106" s="176"/>
      <c r="C106" s="176"/>
      <c r="D106" s="176"/>
      <c r="E106" s="192"/>
      <c r="F106" s="176"/>
      <c r="G106" s="176"/>
    </row>
    <row r="107" spans="1:7" x14ac:dyDescent="0.2">
      <c r="A107" s="176"/>
      <c r="B107" s="176"/>
      <c r="C107" s="176"/>
      <c r="D107" s="176"/>
      <c r="E107" s="192"/>
      <c r="F107" s="176"/>
      <c r="G107" s="176"/>
    </row>
  </sheetData>
  <autoFilter ref="A7:K38"/>
  <mergeCells count="4">
    <mergeCell ref="A2:G2"/>
    <mergeCell ref="A4:B4"/>
    <mergeCell ref="A5:B5"/>
    <mergeCell ref="E5:G5"/>
  </mergeCells>
  <printOptions gridLinesSet="0"/>
  <pageMargins left="0.59055118110236227" right="0.39370078740157483" top="0.78740157480314965" bottom="0.78740157480314965" header="0.31496062992125984" footer="0.31496062992125984"/>
  <pageSetup paperSize="9" scale="94" orientation="portrait" r:id="rId1"/>
  <headerFooter>
    <oddHeader>&amp;LSynerga a.s.
Sladkého 13
617 00 Brno
&amp;RMU ESF, Lipová 41a, Brno
Úpravy poslucháren P10 a P11 na ESF MU
část - MĚŘENÍ A REGULACE</oddHeader>
    <oddFooter>&amp;C&amp;F&amp;RList č. &amp;P / &amp;N</oddFooter>
  </headerFooter>
  <rowBreaks count="1" manualBreakCount="1">
    <brk id="1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B38" sqref="B38:G4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266" max="266" width="27.42578125" customWidth="1"/>
    <col min="267" max="267" width="40.140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522" max="522" width="27.42578125" customWidth="1"/>
    <col min="523" max="523" width="40.140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778" max="778" width="27.42578125" customWidth="1"/>
    <col min="779" max="779" width="40.140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034" max="1034" width="27.42578125" customWidth="1"/>
    <col min="1035" max="1035" width="40.140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290" max="1290" width="27.42578125" customWidth="1"/>
    <col min="1291" max="1291" width="40.140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546" max="1546" width="27.42578125" customWidth="1"/>
    <col min="1547" max="1547" width="40.140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1802" max="1802" width="27.42578125" customWidth="1"/>
    <col min="1803" max="1803" width="40.140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058" max="2058" width="27.42578125" customWidth="1"/>
    <col min="2059" max="2059" width="40.140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314" max="2314" width="27.42578125" customWidth="1"/>
    <col min="2315" max="2315" width="40.140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570" max="2570" width="27.42578125" customWidth="1"/>
    <col min="2571" max="2571" width="40.140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2826" max="2826" width="27.42578125" customWidth="1"/>
    <col min="2827" max="2827" width="40.140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082" max="3082" width="27.42578125" customWidth="1"/>
    <col min="3083" max="3083" width="40.140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338" max="3338" width="27.42578125" customWidth="1"/>
    <col min="3339" max="3339" width="40.140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594" max="3594" width="27.42578125" customWidth="1"/>
    <col min="3595" max="3595" width="40.140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3850" max="3850" width="27.42578125" customWidth="1"/>
    <col min="3851" max="3851" width="40.140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106" max="4106" width="27.42578125" customWidth="1"/>
    <col min="4107" max="4107" width="40.140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362" max="4362" width="27.42578125" customWidth="1"/>
    <col min="4363" max="4363" width="40.140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618" max="4618" width="27.42578125" customWidth="1"/>
    <col min="4619" max="4619" width="40.140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4874" max="4874" width="27.42578125" customWidth="1"/>
    <col min="4875" max="4875" width="40.140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130" max="5130" width="27.42578125" customWidth="1"/>
    <col min="5131" max="5131" width="40.140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386" max="5386" width="27.42578125" customWidth="1"/>
    <col min="5387" max="5387" width="40.140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642" max="5642" width="27.42578125" customWidth="1"/>
    <col min="5643" max="5643" width="40.140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5898" max="5898" width="27.42578125" customWidth="1"/>
    <col min="5899" max="5899" width="40.140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154" max="6154" width="27.42578125" customWidth="1"/>
    <col min="6155" max="6155" width="40.140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410" max="6410" width="27.42578125" customWidth="1"/>
    <col min="6411" max="6411" width="40.140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666" max="6666" width="27.42578125" customWidth="1"/>
    <col min="6667" max="6667" width="40.140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6922" max="6922" width="27.42578125" customWidth="1"/>
    <col min="6923" max="6923" width="40.140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178" max="7178" width="27.42578125" customWidth="1"/>
    <col min="7179" max="7179" width="40.140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434" max="7434" width="27.42578125" customWidth="1"/>
    <col min="7435" max="7435" width="40.140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690" max="7690" width="27.42578125" customWidth="1"/>
    <col min="7691" max="7691" width="40.140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7946" max="7946" width="27.42578125" customWidth="1"/>
    <col min="7947" max="7947" width="40.140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202" max="8202" width="27.42578125" customWidth="1"/>
    <col min="8203" max="8203" width="40.140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458" max="8458" width="27.42578125" customWidth="1"/>
    <col min="8459" max="8459" width="40.140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714" max="8714" width="27.42578125" customWidth="1"/>
    <col min="8715" max="8715" width="40.140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8970" max="8970" width="27.42578125" customWidth="1"/>
    <col min="8971" max="8971" width="40.140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226" max="9226" width="27.42578125" customWidth="1"/>
    <col min="9227" max="9227" width="40.140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482" max="9482" width="27.42578125" customWidth="1"/>
    <col min="9483" max="9483" width="40.140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738" max="9738" width="27.42578125" customWidth="1"/>
    <col min="9739" max="9739" width="40.140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9994" max="9994" width="27.42578125" customWidth="1"/>
    <col min="9995" max="9995" width="40.140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250" max="10250" width="27.42578125" customWidth="1"/>
    <col min="10251" max="10251" width="40.140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506" max="10506" width="27.42578125" customWidth="1"/>
    <col min="10507" max="10507" width="40.140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0762" max="10762" width="27.42578125" customWidth="1"/>
    <col min="10763" max="10763" width="40.140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018" max="11018" width="27.42578125" customWidth="1"/>
    <col min="11019" max="11019" width="40.140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274" max="11274" width="27.42578125" customWidth="1"/>
    <col min="11275" max="11275" width="40.140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530" max="11530" width="27.42578125" customWidth="1"/>
    <col min="11531" max="11531" width="40.140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1786" max="11786" width="27.42578125" customWidth="1"/>
    <col min="11787" max="11787" width="40.140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042" max="12042" width="27.42578125" customWidth="1"/>
    <col min="12043" max="12043" width="40.140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298" max="12298" width="27.42578125" customWidth="1"/>
    <col min="12299" max="12299" width="40.140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554" max="12554" width="27.42578125" customWidth="1"/>
    <col min="12555" max="12555" width="40.140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2810" max="12810" width="27.42578125" customWidth="1"/>
    <col min="12811" max="12811" width="40.140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066" max="13066" width="27.42578125" customWidth="1"/>
    <col min="13067" max="13067" width="40.140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322" max="13322" width="27.42578125" customWidth="1"/>
    <col min="13323" max="13323" width="40.140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578" max="13578" width="27.42578125" customWidth="1"/>
    <col min="13579" max="13579" width="40.140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3834" max="13834" width="27.42578125" customWidth="1"/>
    <col min="13835" max="13835" width="40.140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090" max="14090" width="27.42578125" customWidth="1"/>
    <col min="14091" max="14091" width="40.140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346" max="14346" width="27.42578125" customWidth="1"/>
    <col min="14347" max="14347" width="40.140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602" max="14602" width="27.42578125" customWidth="1"/>
    <col min="14603" max="14603" width="40.140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4858" max="14858" width="27.42578125" customWidth="1"/>
    <col min="14859" max="14859" width="40.140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114" max="15114" width="27.42578125" customWidth="1"/>
    <col min="15115" max="15115" width="40.140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370" max="15370" width="27.42578125" customWidth="1"/>
    <col min="15371" max="15371" width="40.140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626" max="15626" width="27.42578125" customWidth="1"/>
    <col min="15627" max="15627" width="40.140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5882" max="15882" width="27.42578125" customWidth="1"/>
    <col min="15883" max="15883" width="40.140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  <col min="16138" max="16138" width="27.42578125" customWidth="1"/>
    <col min="16139" max="16139" width="40.140625" customWidth="1"/>
  </cols>
  <sheetData>
    <row r="1" spans="1:17" ht="24.75" customHeight="1" thickBot="1" x14ac:dyDescent="0.25">
      <c r="A1" s="198" t="s">
        <v>9</v>
      </c>
      <c r="B1" s="199"/>
      <c r="C1" s="199"/>
      <c r="D1" s="199"/>
      <c r="E1" s="199"/>
      <c r="F1" s="199"/>
      <c r="G1" s="199"/>
      <c r="H1" s="200"/>
      <c r="I1" s="201"/>
      <c r="J1" s="201"/>
      <c r="K1" s="202"/>
      <c r="L1" s="203"/>
      <c r="M1" s="203"/>
      <c r="N1" s="203"/>
      <c r="O1" s="203"/>
      <c r="P1" s="203"/>
      <c r="Q1" s="203"/>
    </row>
    <row r="2" spans="1:17" x14ac:dyDescent="0.2">
      <c r="A2" s="204" t="s">
        <v>10</v>
      </c>
      <c r="B2" s="205"/>
      <c r="C2" s="206" t="s">
        <v>142</v>
      </c>
      <c r="D2" s="386" t="s">
        <v>147</v>
      </c>
      <c r="E2" s="387"/>
      <c r="F2" s="207" t="s">
        <v>11</v>
      </c>
      <c r="G2" s="208"/>
      <c r="H2" s="209"/>
      <c r="I2" s="210"/>
      <c r="J2" s="211" t="s">
        <v>147</v>
      </c>
      <c r="K2" s="202"/>
      <c r="L2" s="203"/>
      <c r="M2" s="203"/>
      <c r="N2" s="203"/>
      <c r="O2" s="203"/>
      <c r="P2" s="203"/>
      <c r="Q2" s="203"/>
    </row>
    <row r="3" spans="1:17" hidden="1" x14ac:dyDescent="0.2">
      <c r="A3" s="212"/>
      <c r="B3" s="213"/>
      <c r="C3" s="214"/>
      <c r="D3" s="214"/>
      <c r="E3" s="213"/>
      <c r="F3" s="215"/>
      <c r="G3" s="216"/>
      <c r="H3" s="209"/>
      <c r="I3" s="217"/>
      <c r="J3" s="218"/>
      <c r="K3" s="202"/>
      <c r="L3" s="203"/>
      <c r="M3" s="203"/>
      <c r="N3" s="203"/>
      <c r="O3" s="203"/>
      <c r="P3" s="203"/>
      <c r="Q3" s="203"/>
    </row>
    <row r="4" spans="1:17" x14ac:dyDescent="0.2">
      <c r="A4" s="219" t="s">
        <v>12</v>
      </c>
      <c r="B4" s="220"/>
      <c r="C4" s="221" t="s">
        <v>150</v>
      </c>
      <c r="D4" s="222"/>
      <c r="E4" s="223"/>
      <c r="F4" s="215" t="s">
        <v>13</v>
      </c>
      <c r="G4" s="216"/>
      <c r="H4" s="209"/>
      <c r="I4" s="217"/>
      <c r="J4" s="218"/>
      <c r="K4" s="202"/>
      <c r="L4" s="203"/>
      <c r="M4" s="203"/>
      <c r="N4" s="203"/>
      <c r="O4" s="203"/>
      <c r="P4" s="203"/>
      <c r="Q4" s="203"/>
    </row>
    <row r="5" spans="1:17" x14ac:dyDescent="0.2">
      <c r="A5" s="224" t="s">
        <v>81</v>
      </c>
      <c r="B5" s="225"/>
      <c r="C5" s="388" t="s">
        <v>151</v>
      </c>
      <c r="D5" s="389"/>
      <c r="E5" s="390"/>
      <c r="F5" s="215" t="s">
        <v>14</v>
      </c>
      <c r="G5" s="216"/>
      <c r="H5" s="226"/>
      <c r="I5" s="227"/>
      <c r="J5" s="218"/>
      <c r="K5" s="228" t="s">
        <v>151</v>
      </c>
      <c r="L5" s="203"/>
      <c r="M5" s="203"/>
      <c r="N5" s="203"/>
      <c r="O5" s="203"/>
      <c r="P5" s="203"/>
      <c r="Q5" s="203"/>
    </row>
    <row r="6" spans="1:17" x14ac:dyDescent="0.2">
      <c r="A6" s="229" t="s">
        <v>15</v>
      </c>
      <c r="B6" s="223"/>
      <c r="C6" s="222" t="s">
        <v>152</v>
      </c>
      <c r="D6" s="222"/>
      <c r="E6" s="223"/>
      <c r="F6" s="230" t="s">
        <v>16</v>
      </c>
      <c r="G6" s="231"/>
      <c r="H6" s="232"/>
      <c r="I6" s="227"/>
      <c r="J6" s="218"/>
      <c r="K6" s="202"/>
      <c r="L6" s="203"/>
      <c r="M6" s="203"/>
      <c r="N6" s="203"/>
      <c r="O6" s="203"/>
      <c r="P6" s="203"/>
      <c r="Q6" s="203"/>
    </row>
    <row r="7" spans="1:17" ht="25.5" x14ac:dyDescent="0.2">
      <c r="A7" s="224" t="s">
        <v>153</v>
      </c>
      <c r="B7" s="233"/>
      <c r="C7" s="391" t="s">
        <v>79</v>
      </c>
      <c r="D7" s="392"/>
      <c r="E7" s="393"/>
      <c r="F7" s="234" t="s">
        <v>17</v>
      </c>
      <c r="G7" s="231">
        <v>0</v>
      </c>
      <c r="H7" s="235"/>
      <c r="I7" s="236"/>
      <c r="J7" s="218"/>
      <c r="K7" s="228" t="s">
        <v>79</v>
      </c>
      <c r="L7" s="203"/>
      <c r="M7" s="203"/>
      <c r="N7" s="203"/>
      <c r="O7" s="203"/>
      <c r="P7" s="203"/>
      <c r="Q7" s="203"/>
    </row>
    <row r="8" spans="1:17" x14ac:dyDescent="0.2">
      <c r="A8" s="237" t="s">
        <v>18</v>
      </c>
      <c r="B8" s="215"/>
      <c r="C8" s="382"/>
      <c r="D8" s="382"/>
      <c r="E8" s="394"/>
      <c r="F8" s="238" t="s">
        <v>19</v>
      </c>
      <c r="G8" s="216"/>
      <c r="H8" s="239"/>
      <c r="I8" s="240"/>
      <c r="J8" s="201"/>
      <c r="K8" s="202"/>
      <c r="L8" s="203"/>
      <c r="M8" s="203"/>
      <c r="N8" s="203"/>
      <c r="O8" s="203"/>
      <c r="P8" s="203"/>
      <c r="Q8" s="203"/>
    </row>
    <row r="9" spans="1:17" x14ac:dyDescent="0.2">
      <c r="A9" s="237" t="s">
        <v>20</v>
      </c>
      <c r="B9" s="215"/>
      <c r="C9" s="382">
        <f>C10</f>
        <v>0</v>
      </c>
      <c r="D9" s="382"/>
      <c r="E9" s="394"/>
      <c r="F9" s="241"/>
      <c r="G9" s="242"/>
      <c r="H9" s="243"/>
      <c r="I9" s="201"/>
      <c r="J9" s="201"/>
      <c r="K9" s="202"/>
      <c r="L9" s="203"/>
      <c r="M9" s="203"/>
      <c r="N9" s="203"/>
      <c r="O9" s="203"/>
      <c r="P9" s="203"/>
      <c r="Q9" s="203"/>
    </row>
    <row r="10" spans="1:17" x14ac:dyDescent="0.2">
      <c r="A10" s="237" t="s">
        <v>21</v>
      </c>
      <c r="B10" s="215"/>
      <c r="C10" s="382"/>
      <c r="D10" s="382"/>
      <c r="E10" s="382"/>
      <c r="F10" s="244"/>
      <c r="G10" s="242"/>
      <c r="H10" s="245"/>
      <c r="I10" s="201"/>
      <c r="J10" s="246"/>
      <c r="K10" s="202"/>
      <c r="L10" s="203"/>
      <c r="M10" s="203"/>
      <c r="N10" s="203"/>
      <c r="O10" s="203"/>
      <c r="P10" s="203"/>
      <c r="Q10" s="203"/>
    </row>
    <row r="11" spans="1:17" x14ac:dyDescent="0.2">
      <c r="A11" s="237" t="s">
        <v>22</v>
      </c>
      <c r="B11" s="215"/>
      <c r="C11" s="382"/>
      <c r="D11" s="382"/>
      <c r="E11" s="382"/>
      <c r="F11" s="247" t="s">
        <v>23</v>
      </c>
      <c r="G11" s="248"/>
      <c r="H11" s="243"/>
      <c r="I11" s="201"/>
      <c r="J11" s="201"/>
      <c r="K11" s="202"/>
      <c r="L11" s="203"/>
      <c r="M11" s="203"/>
      <c r="N11" s="203"/>
      <c r="O11" s="203"/>
      <c r="P11" s="203"/>
      <c r="Q11" s="203"/>
    </row>
    <row r="12" spans="1:17" x14ac:dyDescent="0.2">
      <c r="A12" s="249" t="s">
        <v>24</v>
      </c>
      <c r="B12" s="223"/>
      <c r="C12" s="383" t="s">
        <v>121</v>
      </c>
      <c r="D12" s="384"/>
      <c r="E12" s="385"/>
      <c r="F12" s="250" t="s">
        <v>25</v>
      </c>
      <c r="G12" s="251"/>
      <c r="H12" s="243"/>
      <c r="I12" s="201"/>
      <c r="J12" s="201"/>
      <c r="K12" s="202"/>
      <c r="L12" s="203"/>
      <c r="M12" s="203"/>
      <c r="N12" s="203"/>
      <c r="O12" s="203"/>
      <c r="P12" s="203"/>
      <c r="Q12" s="203"/>
    </row>
    <row r="13" spans="1:17" ht="28.5" customHeight="1" thickBot="1" x14ac:dyDescent="0.25">
      <c r="A13" s="252" t="s">
        <v>26</v>
      </c>
      <c r="B13" s="253"/>
      <c r="C13" s="253"/>
      <c r="D13" s="253"/>
      <c r="E13" s="254"/>
      <c r="F13" s="254"/>
      <c r="G13" s="255"/>
      <c r="H13" s="243"/>
      <c r="I13" s="201"/>
      <c r="J13" s="201"/>
      <c r="K13" s="202"/>
      <c r="L13" s="203"/>
      <c r="M13" s="203"/>
      <c r="N13" s="203"/>
      <c r="O13" s="203"/>
      <c r="P13" s="203"/>
      <c r="Q13" s="203"/>
    </row>
    <row r="14" spans="1:17" ht="17.25" customHeight="1" thickBot="1" x14ac:dyDescent="0.25">
      <c r="A14" s="256" t="s">
        <v>27</v>
      </c>
      <c r="B14" s="257"/>
      <c r="C14" s="258"/>
      <c r="D14" s="259" t="str">
        <f>'01 R103429641 R4'!A16</f>
        <v>Název VRN</v>
      </c>
      <c r="E14" s="260"/>
      <c r="F14" s="260"/>
      <c r="G14" s="261" t="str">
        <f>'01 R103429641 R4'!I16</f>
        <v>Celkem CZK</v>
      </c>
      <c r="H14" s="200"/>
      <c r="I14" s="201"/>
      <c r="J14" s="201"/>
      <c r="K14" s="202"/>
      <c r="L14" s="203"/>
      <c r="M14" s="203"/>
      <c r="N14" s="203"/>
      <c r="O14" s="203"/>
      <c r="P14" s="203"/>
      <c r="Q14" s="203"/>
    </row>
    <row r="15" spans="1:17" x14ac:dyDescent="0.2">
      <c r="A15" s="262"/>
      <c r="B15" s="263" t="s">
        <v>29</v>
      </c>
      <c r="C15" s="264">
        <f>'01 R103429641 R4'!E12</f>
        <v>4048.46</v>
      </c>
      <c r="D15" s="265"/>
      <c r="E15" s="266"/>
      <c r="F15" s="267"/>
      <c r="G15" s="264"/>
      <c r="H15" s="200"/>
      <c r="I15" s="201"/>
      <c r="J15" s="201"/>
      <c r="K15" s="202"/>
      <c r="L15" s="203"/>
      <c r="M15" s="203"/>
      <c r="N15" s="203"/>
      <c r="O15" s="203"/>
      <c r="P15" s="203"/>
      <c r="Q15" s="203"/>
    </row>
    <row r="16" spans="1:17" x14ac:dyDescent="0.2">
      <c r="A16" s="262" t="s">
        <v>30</v>
      </c>
      <c r="B16" s="263" t="s">
        <v>31</v>
      </c>
      <c r="C16" s="264">
        <f>'01 R103429641 R4'!F12</f>
        <v>10251.51</v>
      </c>
      <c r="D16" s="268"/>
      <c r="E16" s="269"/>
      <c r="F16" s="270"/>
      <c r="G16" s="264"/>
      <c r="H16" s="200"/>
      <c r="I16" s="201"/>
      <c r="J16" s="201"/>
      <c r="K16" s="202"/>
      <c r="L16" s="203"/>
      <c r="M16" s="203"/>
      <c r="N16" s="203"/>
      <c r="O16" s="203"/>
      <c r="P16" s="203"/>
      <c r="Q16" s="203"/>
    </row>
    <row r="17" spans="1:17" x14ac:dyDescent="0.2">
      <c r="A17" s="262" t="s">
        <v>32</v>
      </c>
      <c r="B17" s="263" t="s">
        <v>33</v>
      </c>
      <c r="C17" s="264">
        <f>'01 R103429641 R4'!H12</f>
        <v>0</v>
      </c>
      <c r="D17" s="268"/>
      <c r="E17" s="269"/>
      <c r="F17" s="270"/>
      <c r="G17" s="264"/>
      <c r="H17" s="200"/>
      <c r="I17" s="201"/>
      <c r="J17" s="201"/>
      <c r="K17" s="202"/>
      <c r="L17" s="203"/>
      <c r="M17" s="203"/>
      <c r="N17" s="203"/>
      <c r="O17" s="203"/>
      <c r="P17" s="203"/>
      <c r="Q17" s="203"/>
    </row>
    <row r="18" spans="1:17" x14ac:dyDescent="0.2">
      <c r="A18" s="271" t="s">
        <v>34</v>
      </c>
      <c r="B18" s="272" t="s">
        <v>35</v>
      </c>
      <c r="C18" s="264">
        <f>'01 R103429641 R4'!G12</f>
        <v>0</v>
      </c>
      <c r="D18" s="268"/>
      <c r="E18" s="269"/>
      <c r="F18" s="270"/>
      <c r="G18" s="264"/>
      <c r="H18" s="200"/>
      <c r="I18" s="201"/>
      <c r="J18" s="201"/>
      <c r="K18" s="202"/>
      <c r="L18" s="203"/>
      <c r="M18" s="203"/>
      <c r="N18" s="203"/>
      <c r="O18" s="203"/>
      <c r="P18" s="203"/>
      <c r="Q18" s="203"/>
    </row>
    <row r="19" spans="1:17" x14ac:dyDescent="0.2">
      <c r="A19" s="273" t="s">
        <v>36</v>
      </c>
      <c r="B19" s="263"/>
      <c r="C19" s="264"/>
      <c r="D19" s="274"/>
      <c r="E19" s="269"/>
      <c r="F19" s="270"/>
      <c r="G19" s="264"/>
      <c r="H19" s="200"/>
      <c r="I19" s="201"/>
      <c r="J19" s="201"/>
      <c r="K19" s="202"/>
      <c r="L19" s="203"/>
      <c r="M19" s="203"/>
      <c r="N19" s="203"/>
      <c r="O19" s="203"/>
      <c r="P19" s="203"/>
      <c r="Q19" s="203"/>
    </row>
    <row r="20" spans="1:17" x14ac:dyDescent="0.2">
      <c r="A20" s="273"/>
      <c r="B20" s="263"/>
      <c r="C20" s="264"/>
      <c r="D20" s="268"/>
      <c r="E20" s="269"/>
      <c r="F20" s="270"/>
      <c r="G20" s="264"/>
      <c r="H20" s="200"/>
      <c r="I20" s="201"/>
      <c r="J20" s="201"/>
      <c r="K20" s="202"/>
      <c r="L20" s="203"/>
      <c r="M20" s="203"/>
      <c r="N20" s="203"/>
      <c r="O20" s="203"/>
      <c r="P20" s="203"/>
      <c r="Q20" s="203"/>
    </row>
    <row r="21" spans="1:17" x14ac:dyDescent="0.2">
      <c r="A21" s="273" t="s">
        <v>8</v>
      </c>
      <c r="B21" s="263"/>
      <c r="C21" s="264">
        <f>'01 R103429641 R4'!I12</f>
        <v>2066.5</v>
      </c>
      <c r="D21" s="268"/>
      <c r="E21" s="269"/>
      <c r="F21" s="270"/>
      <c r="G21" s="264"/>
      <c r="H21" s="200"/>
      <c r="I21" s="201"/>
      <c r="J21" s="201"/>
      <c r="K21" s="202"/>
      <c r="L21" s="203"/>
      <c r="M21" s="203"/>
      <c r="N21" s="203"/>
      <c r="O21" s="203"/>
      <c r="P21" s="203"/>
      <c r="Q21" s="203"/>
    </row>
    <row r="22" spans="1:17" x14ac:dyDescent="0.2">
      <c r="A22" s="275" t="s">
        <v>37</v>
      </c>
      <c r="B22" s="241"/>
      <c r="C22" s="264">
        <f>C19+C21</f>
        <v>2066.5</v>
      </c>
      <c r="D22" s="268" t="s">
        <v>38</v>
      </c>
      <c r="E22" s="269"/>
      <c r="F22" s="270"/>
      <c r="G22" s="264"/>
      <c r="H22" s="200"/>
      <c r="I22" s="201"/>
      <c r="J22" s="201"/>
      <c r="K22" s="202"/>
      <c r="L22" s="203"/>
      <c r="M22" s="203"/>
      <c r="N22" s="203"/>
      <c r="O22" s="203"/>
      <c r="P22" s="203"/>
      <c r="Q22" s="203"/>
    </row>
    <row r="23" spans="1:17" ht="13.5" thickBot="1" x14ac:dyDescent="0.25">
      <c r="A23" s="376" t="s">
        <v>39</v>
      </c>
      <c r="B23" s="377"/>
      <c r="C23" s="276">
        <f>C22+G23</f>
        <v>2066.5</v>
      </c>
      <c r="D23" s="277" t="s">
        <v>40</v>
      </c>
      <c r="E23" s="278"/>
      <c r="F23" s="279"/>
      <c r="G23" s="264">
        <f>'01 R103429641 R4'!I17</f>
        <v>0</v>
      </c>
      <c r="H23" s="200"/>
      <c r="I23" s="201"/>
      <c r="J23" s="201"/>
      <c r="K23" s="202"/>
      <c r="L23" s="203"/>
      <c r="M23" s="203"/>
      <c r="N23" s="203"/>
      <c r="O23" s="203"/>
      <c r="P23" s="203"/>
      <c r="Q23" s="203"/>
    </row>
    <row r="24" spans="1:17" x14ac:dyDescent="0.2">
      <c r="A24" s="280" t="s">
        <v>41</v>
      </c>
      <c r="B24" s="281"/>
      <c r="C24" s="282"/>
      <c r="D24" s="281" t="s">
        <v>42</v>
      </c>
      <c r="E24" s="281"/>
      <c r="F24" s="283" t="s">
        <v>43</v>
      </c>
      <c r="G24" s="284"/>
      <c r="H24" s="200"/>
      <c r="I24" s="201"/>
      <c r="J24" s="201"/>
      <c r="K24" s="202"/>
      <c r="L24" s="203"/>
      <c r="M24" s="203"/>
      <c r="N24" s="203"/>
      <c r="O24" s="203"/>
      <c r="P24" s="203"/>
      <c r="Q24" s="203"/>
    </row>
    <row r="25" spans="1:17" x14ac:dyDescent="0.2">
      <c r="A25" s="275" t="s">
        <v>44</v>
      </c>
      <c r="B25" s="241"/>
      <c r="C25" s="285"/>
      <c r="D25" s="241" t="s">
        <v>44</v>
      </c>
      <c r="E25" s="241"/>
      <c r="F25" s="286" t="s">
        <v>44</v>
      </c>
      <c r="G25" s="287"/>
      <c r="H25" s="200"/>
      <c r="I25" s="201"/>
      <c r="J25" s="201"/>
      <c r="K25" s="202"/>
      <c r="L25" s="203"/>
      <c r="M25" s="203"/>
      <c r="N25" s="203"/>
      <c r="O25" s="203"/>
      <c r="P25" s="203"/>
      <c r="Q25" s="203"/>
    </row>
    <row r="26" spans="1:17" x14ac:dyDescent="0.2">
      <c r="A26" s="275"/>
      <c r="B26" s="241"/>
      <c r="C26" s="285"/>
      <c r="D26" s="241"/>
      <c r="E26" s="241"/>
      <c r="F26" s="286"/>
      <c r="G26" s="287"/>
      <c r="H26" s="200"/>
      <c r="I26" s="201"/>
      <c r="J26" s="201"/>
      <c r="K26" s="202"/>
      <c r="L26" s="203"/>
      <c r="M26" s="203"/>
      <c r="N26" s="203"/>
      <c r="O26" s="203"/>
      <c r="P26" s="203"/>
      <c r="Q26" s="203"/>
    </row>
    <row r="27" spans="1:17" ht="34.5" customHeight="1" x14ac:dyDescent="0.2">
      <c r="A27" s="378" t="s">
        <v>154</v>
      </c>
      <c r="B27" s="379"/>
      <c r="C27" s="380"/>
      <c r="D27" s="381" t="s">
        <v>155</v>
      </c>
      <c r="E27" s="380"/>
      <c r="F27" s="286" t="s">
        <v>155</v>
      </c>
      <c r="G27" s="287"/>
      <c r="H27" s="200"/>
      <c r="I27" s="201"/>
      <c r="J27" s="201"/>
      <c r="K27" s="202"/>
      <c r="L27" s="203"/>
      <c r="M27" s="203"/>
      <c r="N27" s="203"/>
      <c r="O27" s="203"/>
      <c r="P27" s="203"/>
      <c r="Q27" s="203"/>
    </row>
    <row r="28" spans="1:17" ht="48.75" customHeight="1" x14ac:dyDescent="0.2">
      <c r="A28" s="275" t="s">
        <v>45</v>
      </c>
      <c r="B28" s="288"/>
      <c r="C28" s="285"/>
      <c r="D28" s="241" t="s">
        <v>45</v>
      </c>
      <c r="E28" s="241"/>
      <c r="F28" s="286" t="s">
        <v>45</v>
      </c>
      <c r="G28" s="287"/>
      <c r="H28" s="200"/>
      <c r="I28" s="201"/>
      <c r="J28" s="201"/>
      <c r="K28" s="202"/>
      <c r="L28" s="203"/>
      <c r="M28" s="203"/>
      <c r="N28" s="203"/>
      <c r="O28" s="203"/>
      <c r="P28" s="203"/>
      <c r="Q28" s="203"/>
    </row>
    <row r="29" spans="1:17" x14ac:dyDescent="0.2">
      <c r="A29" s="275" t="s">
        <v>46</v>
      </c>
      <c r="B29" s="241"/>
      <c r="C29" s="285"/>
      <c r="D29" s="286" t="s">
        <v>47</v>
      </c>
      <c r="E29" s="285"/>
      <c r="F29" s="289" t="s">
        <v>47</v>
      </c>
      <c r="G29" s="287"/>
      <c r="H29" s="200"/>
      <c r="I29" s="201"/>
      <c r="J29" s="201"/>
      <c r="K29" s="202"/>
      <c r="L29" s="203"/>
      <c r="M29" s="203"/>
      <c r="N29" s="203"/>
      <c r="O29" s="203"/>
      <c r="P29" s="203"/>
      <c r="Q29" s="203"/>
    </row>
    <row r="30" spans="1:17" x14ac:dyDescent="0.2">
      <c r="A30" s="290" t="s">
        <v>2</v>
      </c>
      <c r="B30" s="291"/>
      <c r="C30" s="292">
        <v>10</v>
      </c>
      <c r="D30" s="291" t="s">
        <v>48</v>
      </c>
      <c r="E30" s="293"/>
      <c r="F30" s="371">
        <v>0</v>
      </c>
      <c r="G30" s="372"/>
      <c r="H30" s="200"/>
      <c r="I30" s="201"/>
      <c r="J30" s="201"/>
      <c r="K30" s="202"/>
      <c r="L30" s="203"/>
      <c r="M30" s="203"/>
      <c r="N30" s="203"/>
      <c r="O30" s="203"/>
      <c r="P30" s="203"/>
      <c r="Q30" s="203"/>
    </row>
    <row r="31" spans="1:17" x14ac:dyDescent="0.2">
      <c r="A31" s="290" t="s">
        <v>49</v>
      </c>
      <c r="B31" s="291"/>
      <c r="C31" s="292">
        <f>C30</f>
        <v>10</v>
      </c>
      <c r="D31" s="291" t="s">
        <v>50</v>
      </c>
      <c r="E31" s="293"/>
      <c r="F31" s="371">
        <v>0</v>
      </c>
      <c r="G31" s="372"/>
      <c r="H31" s="294"/>
      <c r="I31" s="294"/>
      <c r="J31" s="295"/>
    </row>
    <row r="32" spans="1:17" x14ac:dyDescent="0.2">
      <c r="A32" s="290" t="s">
        <v>2</v>
      </c>
      <c r="B32" s="291"/>
      <c r="C32" s="292">
        <v>20</v>
      </c>
      <c r="D32" s="291" t="s">
        <v>50</v>
      </c>
      <c r="E32" s="293"/>
      <c r="F32" s="371">
        <v>16366.47</v>
      </c>
      <c r="G32" s="372"/>
      <c r="H32" s="294"/>
      <c r="I32" s="294"/>
      <c r="J32" s="295"/>
    </row>
    <row r="33" spans="1:10" x14ac:dyDescent="0.2">
      <c r="A33" s="290" t="s">
        <v>49</v>
      </c>
      <c r="B33" s="296"/>
      <c r="C33" s="297">
        <f>C32</f>
        <v>20</v>
      </c>
      <c r="D33" s="291" t="s">
        <v>50</v>
      </c>
      <c r="E33" s="270"/>
      <c r="F33" s="371">
        <v>3273.29</v>
      </c>
      <c r="G33" s="372"/>
      <c r="H33" s="294"/>
      <c r="I33" s="294"/>
      <c r="J33" s="295"/>
    </row>
    <row r="34" spans="1:10" x14ac:dyDescent="0.2">
      <c r="A34" s="290" t="s">
        <v>156</v>
      </c>
      <c r="B34" s="291"/>
      <c r="C34" s="298"/>
      <c r="D34" s="291"/>
      <c r="E34" s="293"/>
      <c r="F34" s="371">
        <v>0</v>
      </c>
      <c r="G34" s="372"/>
      <c r="H34" s="294"/>
      <c r="I34" s="294"/>
      <c r="J34" s="295"/>
    </row>
    <row r="35" spans="1:10" ht="16.5" thickBot="1" x14ac:dyDescent="0.3">
      <c r="A35" s="299" t="s">
        <v>51</v>
      </c>
      <c r="B35" s="300"/>
      <c r="C35" s="300"/>
      <c r="D35" s="300"/>
      <c r="E35" s="301"/>
      <c r="F35" s="373">
        <f>SUM(F30:G34)</f>
        <v>19639.759999999998</v>
      </c>
      <c r="G35" s="374"/>
      <c r="H35" s="302"/>
      <c r="I35" s="302"/>
      <c r="J35" s="303"/>
    </row>
    <row r="36" spans="1:10" x14ac:dyDescent="0.2">
      <c r="A36" s="294"/>
      <c r="B36" s="294"/>
      <c r="C36" s="294"/>
      <c r="D36" s="294"/>
      <c r="E36" s="294"/>
      <c r="F36" s="294"/>
      <c r="G36" s="294"/>
      <c r="H36" s="294"/>
      <c r="I36" s="294"/>
      <c r="J36" s="295"/>
    </row>
    <row r="37" spans="1:10" x14ac:dyDescent="0.2">
      <c r="A37" s="304" t="s">
        <v>157</v>
      </c>
      <c r="B37" s="305"/>
      <c r="C37" s="304"/>
      <c r="D37" s="304"/>
      <c r="E37" s="304"/>
      <c r="F37" s="304"/>
      <c r="G37" s="304"/>
      <c r="H37" s="294" t="s">
        <v>0</v>
      </c>
      <c r="I37" s="294"/>
      <c r="J37" s="295"/>
    </row>
    <row r="38" spans="1:10" x14ac:dyDescent="0.2">
      <c r="A38" s="304"/>
      <c r="B38" s="375" t="s">
        <v>158</v>
      </c>
      <c r="C38" s="375"/>
      <c r="D38" s="375"/>
      <c r="E38" s="375"/>
      <c r="F38" s="375"/>
      <c r="G38" s="375"/>
      <c r="H38" s="294" t="s">
        <v>0</v>
      </c>
      <c r="I38" s="294"/>
      <c r="J38" s="295"/>
    </row>
    <row r="39" spans="1:10" x14ac:dyDescent="0.2">
      <c r="A39" s="306"/>
      <c r="B39" s="375"/>
      <c r="C39" s="375"/>
      <c r="D39" s="375"/>
      <c r="E39" s="375"/>
      <c r="F39" s="375"/>
      <c r="G39" s="375"/>
      <c r="H39" s="294" t="s">
        <v>0</v>
      </c>
      <c r="I39" s="294"/>
      <c r="J39" s="295"/>
    </row>
    <row r="40" spans="1:10" x14ac:dyDescent="0.2">
      <c r="A40" s="306"/>
      <c r="B40" s="375"/>
      <c r="C40" s="375"/>
      <c r="D40" s="375"/>
      <c r="E40" s="375"/>
      <c r="F40" s="375"/>
      <c r="G40" s="375"/>
      <c r="H40" s="294" t="s">
        <v>0</v>
      </c>
      <c r="I40" s="294"/>
      <c r="J40" s="295"/>
    </row>
    <row r="41" spans="1:10" x14ac:dyDescent="0.2">
      <c r="A41" s="306"/>
      <c r="B41" s="375"/>
      <c r="C41" s="375"/>
      <c r="D41" s="375"/>
      <c r="E41" s="375"/>
      <c r="F41" s="375"/>
      <c r="G41" s="375"/>
      <c r="H41" s="294" t="s">
        <v>0</v>
      </c>
      <c r="I41" s="294"/>
      <c r="J41" s="295"/>
    </row>
    <row r="42" spans="1:10" x14ac:dyDescent="0.2">
      <c r="A42" s="306"/>
      <c r="B42" s="375"/>
      <c r="C42" s="375"/>
      <c r="D42" s="375"/>
      <c r="E42" s="375"/>
      <c r="F42" s="375"/>
      <c r="G42" s="375"/>
      <c r="H42" s="294" t="s">
        <v>0</v>
      </c>
      <c r="I42" s="294"/>
      <c r="J42" s="295"/>
    </row>
    <row r="43" spans="1:10" x14ac:dyDescent="0.2">
      <c r="A43" s="306"/>
      <c r="B43" s="375"/>
      <c r="C43" s="375"/>
      <c r="D43" s="375"/>
      <c r="E43" s="375"/>
      <c r="F43" s="375"/>
      <c r="G43" s="375"/>
      <c r="H43" s="294" t="s">
        <v>0</v>
      </c>
      <c r="I43" s="294"/>
      <c r="J43" s="295"/>
    </row>
    <row r="44" spans="1:10" x14ac:dyDescent="0.2">
      <c r="A44" s="306"/>
      <c r="B44" s="375"/>
      <c r="C44" s="375"/>
      <c r="D44" s="375"/>
      <c r="E44" s="375"/>
      <c r="F44" s="375"/>
      <c r="G44" s="375"/>
      <c r="H44" s="294" t="s">
        <v>0</v>
      </c>
      <c r="I44" s="294"/>
      <c r="J44" s="295"/>
    </row>
    <row r="45" spans="1:10" x14ac:dyDescent="0.2">
      <c r="A45" s="306"/>
      <c r="B45" s="375"/>
      <c r="C45" s="375"/>
      <c r="D45" s="375"/>
      <c r="E45" s="375"/>
      <c r="F45" s="375"/>
      <c r="G45" s="375"/>
      <c r="H45" s="294" t="s">
        <v>0</v>
      </c>
      <c r="I45" s="294"/>
      <c r="J45" s="295"/>
    </row>
    <row r="46" spans="1:10" x14ac:dyDescent="0.2">
      <c r="A46" s="306"/>
      <c r="B46" s="375"/>
      <c r="C46" s="375"/>
      <c r="D46" s="375"/>
      <c r="E46" s="375"/>
      <c r="F46" s="375"/>
      <c r="G46" s="375"/>
      <c r="H46" s="294" t="s">
        <v>0</v>
      </c>
      <c r="I46" s="294"/>
      <c r="J46" s="295"/>
    </row>
    <row r="47" spans="1:10" x14ac:dyDescent="0.2">
      <c r="A47" s="294"/>
      <c r="B47" s="370"/>
      <c r="C47" s="370"/>
      <c r="D47" s="370"/>
      <c r="E47" s="370"/>
      <c r="F47" s="370"/>
      <c r="G47" s="370"/>
      <c r="H47" s="294"/>
      <c r="I47" s="294"/>
      <c r="J47" s="295"/>
    </row>
    <row r="48" spans="1:10" x14ac:dyDescent="0.2">
      <c r="A48" s="294"/>
      <c r="B48" s="370"/>
      <c r="C48" s="370"/>
      <c r="D48" s="370"/>
      <c r="E48" s="370"/>
      <c r="F48" s="370"/>
      <c r="G48" s="370"/>
      <c r="H48" s="294"/>
      <c r="I48" s="294"/>
      <c r="J48" s="295"/>
    </row>
    <row r="49" spans="1:10" x14ac:dyDescent="0.2">
      <c r="A49" s="294"/>
      <c r="B49" s="370"/>
      <c r="C49" s="370"/>
      <c r="D49" s="370"/>
      <c r="E49" s="370"/>
      <c r="F49" s="370"/>
      <c r="G49" s="370"/>
      <c r="H49" s="294"/>
      <c r="I49" s="294"/>
      <c r="J49" s="295"/>
    </row>
    <row r="50" spans="1:10" x14ac:dyDescent="0.2">
      <c r="A50" s="294"/>
      <c r="B50" s="370"/>
      <c r="C50" s="370"/>
      <c r="D50" s="370"/>
      <c r="E50" s="370"/>
      <c r="F50" s="370"/>
      <c r="G50" s="370"/>
      <c r="H50" s="294"/>
      <c r="I50" s="294"/>
      <c r="J50" s="295"/>
    </row>
  </sheetData>
  <mergeCells count="22">
    <mergeCell ref="C10:E10"/>
    <mergeCell ref="C11:E11"/>
    <mergeCell ref="C12:E12"/>
    <mergeCell ref="D2:E2"/>
    <mergeCell ref="C5:E5"/>
    <mergeCell ref="C7:E7"/>
    <mergeCell ref="C8:E8"/>
    <mergeCell ref="C9:E9"/>
    <mergeCell ref="A23:B23"/>
    <mergeCell ref="A27:C27"/>
    <mergeCell ref="D27:E27"/>
    <mergeCell ref="B47:G47"/>
    <mergeCell ref="B48:G48"/>
    <mergeCell ref="F30:G30"/>
    <mergeCell ref="B49:G49"/>
    <mergeCell ref="B50:G50"/>
    <mergeCell ref="F31:G31"/>
    <mergeCell ref="F32:G32"/>
    <mergeCell ref="F33:G33"/>
    <mergeCell ref="F34:G34"/>
    <mergeCell ref="F35:G35"/>
    <mergeCell ref="B38:G4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B38" sqref="B38:G46"/>
    </sheetView>
  </sheetViews>
  <sheetFormatPr defaultRowHeight="11.25" x14ac:dyDescent="0.2"/>
  <cols>
    <col min="1" max="1" width="5.85546875" style="311" customWidth="1"/>
    <col min="2" max="2" width="6.140625" style="311" customWidth="1"/>
    <col min="3" max="3" width="11.42578125" style="311" customWidth="1"/>
    <col min="4" max="4" width="15.85546875" style="311" customWidth="1"/>
    <col min="5" max="5" width="11.28515625" style="311" customWidth="1"/>
    <col min="6" max="6" width="10.85546875" style="311" customWidth="1"/>
    <col min="7" max="7" width="11" style="311" customWidth="1"/>
    <col min="8" max="8" width="11.140625" style="311" customWidth="1"/>
    <col min="9" max="9" width="10.7109375" style="311" customWidth="1"/>
    <col min="10" max="11" width="0" style="311" hidden="1" customWidth="1"/>
    <col min="12" max="256" width="9.140625" style="311"/>
    <col min="257" max="257" width="5.85546875" style="311" customWidth="1"/>
    <col min="258" max="258" width="6.140625" style="311" customWidth="1"/>
    <col min="259" max="259" width="11.42578125" style="311" customWidth="1"/>
    <col min="260" max="260" width="15.85546875" style="311" customWidth="1"/>
    <col min="261" max="261" width="11.28515625" style="311" customWidth="1"/>
    <col min="262" max="262" width="10.85546875" style="311" customWidth="1"/>
    <col min="263" max="263" width="11" style="311" customWidth="1"/>
    <col min="264" max="264" width="11.140625" style="311" customWidth="1"/>
    <col min="265" max="265" width="10.7109375" style="311" customWidth="1"/>
    <col min="266" max="267" width="0" style="311" hidden="1" customWidth="1"/>
    <col min="268" max="512" width="9.140625" style="311"/>
    <col min="513" max="513" width="5.85546875" style="311" customWidth="1"/>
    <col min="514" max="514" width="6.140625" style="311" customWidth="1"/>
    <col min="515" max="515" width="11.42578125" style="311" customWidth="1"/>
    <col min="516" max="516" width="15.85546875" style="311" customWidth="1"/>
    <col min="517" max="517" width="11.28515625" style="311" customWidth="1"/>
    <col min="518" max="518" width="10.85546875" style="311" customWidth="1"/>
    <col min="519" max="519" width="11" style="311" customWidth="1"/>
    <col min="520" max="520" width="11.140625" style="311" customWidth="1"/>
    <col min="521" max="521" width="10.7109375" style="311" customWidth="1"/>
    <col min="522" max="523" width="0" style="311" hidden="1" customWidth="1"/>
    <col min="524" max="768" width="9.140625" style="311"/>
    <col min="769" max="769" width="5.85546875" style="311" customWidth="1"/>
    <col min="770" max="770" width="6.140625" style="311" customWidth="1"/>
    <col min="771" max="771" width="11.42578125" style="311" customWidth="1"/>
    <col min="772" max="772" width="15.85546875" style="311" customWidth="1"/>
    <col min="773" max="773" width="11.28515625" style="311" customWidth="1"/>
    <col min="774" max="774" width="10.85546875" style="311" customWidth="1"/>
    <col min="775" max="775" width="11" style="311" customWidth="1"/>
    <col min="776" max="776" width="11.140625" style="311" customWidth="1"/>
    <col min="777" max="777" width="10.7109375" style="311" customWidth="1"/>
    <col min="778" max="779" width="0" style="311" hidden="1" customWidth="1"/>
    <col min="780" max="1024" width="9.140625" style="311"/>
    <col min="1025" max="1025" width="5.85546875" style="311" customWidth="1"/>
    <col min="1026" max="1026" width="6.140625" style="311" customWidth="1"/>
    <col min="1027" max="1027" width="11.42578125" style="311" customWidth="1"/>
    <col min="1028" max="1028" width="15.85546875" style="311" customWidth="1"/>
    <col min="1029" max="1029" width="11.28515625" style="311" customWidth="1"/>
    <col min="1030" max="1030" width="10.85546875" style="311" customWidth="1"/>
    <col min="1031" max="1031" width="11" style="311" customWidth="1"/>
    <col min="1032" max="1032" width="11.140625" style="311" customWidth="1"/>
    <col min="1033" max="1033" width="10.7109375" style="311" customWidth="1"/>
    <col min="1034" max="1035" width="0" style="311" hidden="1" customWidth="1"/>
    <col min="1036" max="1280" width="9.140625" style="311"/>
    <col min="1281" max="1281" width="5.85546875" style="311" customWidth="1"/>
    <col min="1282" max="1282" width="6.140625" style="311" customWidth="1"/>
    <col min="1283" max="1283" width="11.42578125" style="311" customWidth="1"/>
    <col min="1284" max="1284" width="15.85546875" style="311" customWidth="1"/>
    <col min="1285" max="1285" width="11.28515625" style="311" customWidth="1"/>
    <col min="1286" max="1286" width="10.85546875" style="311" customWidth="1"/>
    <col min="1287" max="1287" width="11" style="311" customWidth="1"/>
    <col min="1288" max="1288" width="11.140625" style="311" customWidth="1"/>
    <col min="1289" max="1289" width="10.7109375" style="311" customWidth="1"/>
    <col min="1290" max="1291" width="0" style="311" hidden="1" customWidth="1"/>
    <col min="1292" max="1536" width="9.140625" style="311"/>
    <col min="1537" max="1537" width="5.85546875" style="311" customWidth="1"/>
    <col min="1538" max="1538" width="6.140625" style="311" customWidth="1"/>
    <col min="1539" max="1539" width="11.42578125" style="311" customWidth="1"/>
    <col min="1540" max="1540" width="15.85546875" style="311" customWidth="1"/>
    <col min="1541" max="1541" width="11.28515625" style="311" customWidth="1"/>
    <col min="1542" max="1542" width="10.85546875" style="311" customWidth="1"/>
    <col min="1543" max="1543" width="11" style="311" customWidth="1"/>
    <col min="1544" max="1544" width="11.140625" style="311" customWidth="1"/>
    <col min="1545" max="1545" width="10.7109375" style="311" customWidth="1"/>
    <col min="1546" max="1547" width="0" style="311" hidden="1" customWidth="1"/>
    <col min="1548" max="1792" width="9.140625" style="311"/>
    <col min="1793" max="1793" width="5.85546875" style="311" customWidth="1"/>
    <col min="1794" max="1794" width="6.140625" style="311" customWidth="1"/>
    <col min="1795" max="1795" width="11.42578125" style="311" customWidth="1"/>
    <col min="1796" max="1796" width="15.85546875" style="311" customWidth="1"/>
    <col min="1797" max="1797" width="11.28515625" style="311" customWidth="1"/>
    <col min="1798" max="1798" width="10.85546875" style="311" customWidth="1"/>
    <col min="1799" max="1799" width="11" style="311" customWidth="1"/>
    <col min="1800" max="1800" width="11.140625" style="311" customWidth="1"/>
    <col min="1801" max="1801" width="10.7109375" style="311" customWidth="1"/>
    <col min="1802" max="1803" width="0" style="311" hidden="1" customWidth="1"/>
    <col min="1804" max="2048" width="9.140625" style="311"/>
    <col min="2049" max="2049" width="5.85546875" style="311" customWidth="1"/>
    <col min="2050" max="2050" width="6.140625" style="311" customWidth="1"/>
    <col min="2051" max="2051" width="11.42578125" style="311" customWidth="1"/>
    <col min="2052" max="2052" width="15.85546875" style="311" customWidth="1"/>
    <col min="2053" max="2053" width="11.28515625" style="311" customWidth="1"/>
    <col min="2054" max="2054" width="10.85546875" style="311" customWidth="1"/>
    <col min="2055" max="2055" width="11" style="311" customWidth="1"/>
    <col min="2056" max="2056" width="11.140625" style="311" customWidth="1"/>
    <col min="2057" max="2057" width="10.7109375" style="311" customWidth="1"/>
    <col min="2058" max="2059" width="0" style="311" hidden="1" customWidth="1"/>
    <col min="2060" max="2304" width="9.140625" style="311"/>
    <col min="2305" max="2305" width="5.85546875" style="311" customWidth="1"/>
    <col min="2306" max="2306" width="6.140625" style="311" customWidth="1"/>
    <col min="2307" max="2307" width="11.42578125" style="311" customWidth="1"/>
    <col min="2308" max="2308" width="15.85546875" style="311" customWidth="1"/>
    <col min="2309" max="2309" width="11.28515625" style="311" customWidth="1"/>
    <col min="2310" max="2310" width="10.85546875" style="311" customWidth="1"/>
    <col min="2311" max="2311" width="11" style="311" customWidth="1"/>
    <col min="2312" max="2312" width="11.140625" style="311" customWidth="1"/>
    <col min="2313" max="2313" width="10.7109375" style="311" customWidth="1"/>
    <col min="2314" max="2315" width="0" style="311" hidden="1" customWidth="1"/>
    <col min="2316" max="2560" width="9.140625" style="311"/>
    <col min="2561" max="2561" width="5.85546875" style="311" customWidth="1"/>
    <col min="2562" max="2562" width="6.140625" style="311" customWidth="1"/>
    <col min="2563" max="2563" width="11.42578125" style="311" customWidth="1"/>
    <col min="2564" max="2564" width="15.85546875" style="311" customWidth="1"/>
    <col min="2565" max="2565" width="11.28515625" style="311" customWidth="1"/>
    <col min="2566" max="2566" width="10.85546875" style="311" customWidth="1"/>
    <col min="2567" max="2567" width="11" style="311" customWidth="1"/>
    <col min="2568" max="2568" width="11.140625" style="311" customWidth="1"/>
    <col min="2569" max="2569" width="10.7109375" style="311" customWidth="1"/>
    <col min="2570" max="2571" width="0" style="311" hidden="1" customWidth="1"/>
    <col min="2572" max="2816" width="9.140625" style="311"/>
    <col min="2817" max="2817" width="5.85546875" style="311" customWidth="1"/>
    <col min="2818" max="2818" width="6.140625" style="311" customWidth="1"/>
    <col min="2819" max="2819" width="11.42578125" style="311" customWidth="1"/>
    <col min="2820" max="2820" width="15.85546875" style="311" customWidth="1"/>
    <col min="2821" max="2821" width="11.28515625" style="311" customWidth="1"/>
    <col min="2822" max="2822" width="10.85546875" style="311" customWidth="1"/>
    <col min="2823" max="2823" width="11" style="311" customWidth="1"/>
    <col min="2824" max="2824" width="11.140625" style="311" customWidth="1"/>
    <col min="2825" max="2825" width="10.7109375" style="311" customWidth="1"/>
    <col min="2826" max="2827" width="0" style="311" hidden="1" customWidth="1"/>
    <col min="2828" max="3072" width="9.140625" style="311"/>
    <col min="3073" max="3073" width="5.85546875" style="311" customWidth="1"/>
    <col min="3074" max="3074" width="6.140625" style="311" customWidth="1"/>
    <col min="3075" max="3075" width="11.42578125" style="311" customWidth="1"/>
    <col min="3076" max="3076" width="15.85546875" style="311" customWidth="1"/>
    <col min="3077" max="3077" width="11.28515625" style="311" customWidth="1"/>
    <col min="3078" max="3078" width="10.85546875" style="311" customWidth="1"/>
    <col min="3079" max="3079" width="11" style="311" customWidth="1"/>
    <col min="3080" max="3080" width="11.140625" style="311" customWidth="1"/>
    <col min="3081" max="3081" width="10.7109375" style="311" customWidth="1"/>
    <col min="3082" max="3083" width="0" style="311" hidden="1" customWidth="1"/>
    <col min="3084" max="3328" width="9.140625" style="311"/>
    <col min="3329" max="3329" width="5.85546875" style="311" customWidth="1"/>
    <col min="3330" max="3330" width="6.140625" style="311" customWidth="1"/>
    <col min="3331" max="3331" width="11.42578125" style="311" customWidth="1"/>
    <col min="3332" max="3332" width="15.85546875" style="311" customWidth="1"/>
    <col min="3333" max="3333" width="11.28515625" style="311" customWidth="1"/>
    <col min="3334" max="3334" width="10.85546875" style="311" customWidth="1"/>
    <col min="3335" max="3335" width="11" style="311" customWidth="1"/>
    <col min="3336" max="3336" width="11.140625" style="311" customWidth="1"/>
    <col min="3337" max="3337" width="10.7109375" style="311" customWidth="1"/>
    <col min="3338" max="3339" width="0" style="311" hidden="1" customWidth="1"/>
    <col min="3340" max="3584" width="9.140625" style="311"/>
    <col min="3585" max="3585" width="5.85546875" style="311" customWidth="1"/>
    <col min="3586" max="3586" width="6.140625" style="311" customWidth="1"/>
    <col min="3587" max="3587" width="11.42578125" style="311" customWidth="1"/>
    <col min="3588" max="3588" width="15.85546875" style="311" customWidth="1"/>
    <col min="3589" max="3589" width="11.28515625" style="311" customWidth="1"/>
    <col min="3590" max="3590" width="10.85546875" style="311" customWidth="1"/>
    <col min="3591" max="3591" width="11" style="311" customWidth="1"/>
    <col min="3592" max="3592" width="11.140625" style="311" customWidth="1"/>
    <col min="3593" max="3593" width="10.7109375" style="311" customWidth="1"/>
    <col min="3594" max="3595" width="0" style="311" hidden="1" customWidth="1"/>
    <col min="3596" max="3840" width="9.140625" style="311"/>
    <col min="3841" max="3841" width="5.85546875" style="311" customWidth="1"/>
    <col min="3842" max="3842" width="6.140625" style="311" customWidth="1"/>
    <col min="3843" max="3843" width="11.42578125" style="311" customWidth="1"/>
    <col min="3844" max="3844" width="15.85546875" style="311" customWidth="1"/>
    <col min="3845" max="3845" width="11.28515625" style="311" customWidth="1"/>
    <col min="3846" max="3846" width="10.85546875" style="311" customWidth="1"/>
    <col min="3847" max="3847" width="11" style="311" customWidth="1"/>
    <col min="3848" max="3848" width="11.140625" style="311" customWidth="1"/>
    <col min="3849" max="3849" width="10.7109375" style="311" customWidth="1"/>
    <col min="3850" max="3851" width="0" style="311" hidden="1" customWidth="1"/>
    <col min="3852" max="4096" width="9.140625" style="311"/>
    <col min="4097" max="4097" width="5.85546875" style="311" customWidth="1"/>
    <col min="4098" max="4098" width="6.140625" style="311" customWidth="1"/>
    <col min="4099" max="4099" width="11.42578125" style="311" customWidth="1"/>
    <col min="4100" max="4100" width="15.85546875" style="311" customWidth="1"/>
    <col min="4101" max="4101" width="11.28515625" style="311" customWidth="1"/>
    <col min="4102" max="4102" width="10.85546875" style="311" customWidth="1"/>
    <col min="4103" max="4103" width="11" style="311" customWidth="1"/>
    <col min="4104" max="4104" width="11.140625" style="311" customWidth="1"/>
    <col min="4105" max="4105" width="10.7109375" style="311" customWidth="1"/>
    <col min="4106" max="4107" width="0" style="311" hidden="1" customWidth="1"/>
    <col min="4108" max="4352" width="9.140625" style="311"/>
    <col min="4353" max="4353" width="5.85546875" style="311" customWidth="1"/>
    <col min="4354" max="4354" width="6.140625" style="311" customWidth="1"/>
    <col min="4355" max="4355" width="11.42578125" style="311" customWidth="1"/>
    <col min="4356" max="4356" width="15.85546875" style="311" customWidth="1"/>
    <col min="4357" max="4357" width="11.28515625" style="311" customWidth="1"/>
    <col min="4358" max="4358" width="10.85546875" style="311" customWidth="1"/>
    <col min="4359" max="4359" width="11" style="311" customWidth="1"/>
    <col min="4360" max="4360" width="11.140625" style="311" customWidth="1"/>
    <col min="4361" max="4361" width="10.7109375" style="311" customWidth="1"/>
    <col min="4362" max="4363" width="0" style="311" hidden="1" customWidth="1"/>
    <col min="4364" max="4608" width="9.140625" style="311"/>
    <col min="4609" max="4609" width="5.85546875" style="311" customWidth="1"/>
    <col min="4610" max="4610" width="6.140625" style="311" customWidth="1"/>
    <col min="4611" max="4611" width="11.42578125" style="311" customWidth="1"/>
    <col min="4612" max="4612" width="15.85546875" style="311" customWidth="1"/>
    <col min="4613" max="4613" width="11.28515625" style="311" customWidth="1"/>
    <col min="4614" max="4614" width="10.85546875" style="311" customWidth="1"/>
    <col min="4615" max="4615" width="11" style="311" customWidth="1"/>
    <col min="4616" max="4616" width="11.140625" style="311" customWidth="1"/>
    <col min="4617" max="4617" width="10.7109375" style="311" customWidth="1"/>
    <col min="4618" max="4619" width="0" style="311" hidden="1" customWidth="1"/>
    <col min="4620" max="4864" width="9.140625" style="311"/>
    <col min="4865" max="4865" width="5.85546875" style="311" customWidth="1"/>
    <col min="4866" max="4866" width="6.140625" style="311" customWidth="1"/>
    <col min="4867" max="4867" width="11.42578125" style="311" customWidth="1"/>
    <col min="4868" max="4868" width="15.85546875" style="311" customWidth="1"/>
    <col min="4869" max="4869" width="11.28515625" style="311" customWidth="1"/>
    <col min="4870" max="4870" width="10.85546875" style="311" customWidth="1"/>
    <col min="4871" max="4871" width="11" style="311" customWidth="1"/>
    <col min="4872" max="4872" width="11.140625" style="311" customWidth="1"/>
    <col min="4873" max="4873" width="10.7109375" style="311" customWidth="1"/>
    <col min="4874" max="4875" width="0" style="311" hidden="1" customWidth="1"/>
    <col min="4876" max="5120" width="9.140625" style="311"/>
    <col min="5121" max="5121" width="5.85546875" style="311" customWidth="1"/>
    <col min="5122" max="5122" width="6.140625" style="311" customWidth="1"/>
    <col min="5123" max="5123" width="11.42578125" style="311" customWidth="1"/>
    <col min="5124" max="5124" width="15.85546875" style="311" customWidth="1"/>
    <col min="5125" max="5125" width="11.28515625" style="311" customWidth="1"/>
    <col min="5126" max="5126" width="10.85546875" style="311" customWidth="1"/>
    <col min="5127" max="5127" width="11" style="311" customWidth="1"/>
    <col min="5128" max="5128" width="11.140625" style="311" customWidth="1"/>
    <col min="5129" max="5129" width="10.7109375" style="311" customWidth="1"/>
    <col min="5130" max="5131" width="0" style="311" hidden="1" customWidth="1"/>
    <col min="5132" max="5376" width="9.140625" style="311"/>
    <col min="5377" max="5377" width="5.85546875" style="311" customWidth="1"/>
    <col min="5378" max="5378" width="6.140625" style="311" customWidth="1"/>
    <col min="5379" max="5379" width="11.42578125" style="311" customWidth="1"/>
    <col min="5380" max="5380" width="15.85546875" style="311" customWidth="1"/>
    <col min="5381" max="5381" width="11.28515625" style="311" customWidth="1"/>
    <col min="5382" max="5382" width="10.85546875" style="311" customWidth="1"/>
    <col min="5383" max="5383" width="11" style="311" customWidth="1"/>
    <col min="5384" max="5384" width="11.140625" style="311" customWidth="1"/>
    <col min="5385" max="5385" width="10.7109375" style="311" customWidth="1"/>
    <col min="5386" max="5387" width="0" style="311" hidden="1" customWidth="1"/>
    <col min="5388" max="5632" width="9.140625" style="311"/>
    <col min="5633" max="5633" width="5.85546875" style="311" customWidth="1"/>
    <col min="5634" max="5634" width="6.140625" style="311" customWidth="1"/>
    <col min="5635" max="5635" width="11.42578125" style="311" customWidth="1"/>
    <col min="5636" max="5636" width="15.85546875" style="311" customWidth="1"/>
    <col min="5637" max="5637" width="11.28515625" style="311" customWidth="1"/>
    <col min="5638" max="5638" width="10.85546875" style="311" customWidth="1"/>
    <col min="5639" max="5639" width="11" style="311" customWidth="1"/>
    <col min="5640" max="5640" width="11.140625" style="311" customWidth="1"/>
    <col min="5641" max="5641" width="10.7109375" style="311" customWidth="1"/>
    <col min="5642" max="5643" width="0" style="311" hidden="1" customWidth="1"/>
    <col min="5644" max="5888" width="9.140625" style="311"/>
    <col min="5889" max="5889" width="5.85546875" style="311" customWidth="1"/>
    <col min="5890" max="5890" width="6.140625" style="311" customWidth="1"/>
    <col min="5891" max="5891" width="11.42578125" style="311" customWidth="1"/>
    <col min="5892" max="5892" width="15.85546875" style="311" customWidth="1"/>
    <col min="5893" max="5893" width="11.28515625" style="311" customWidth="1"/>
    <col min="5894" max="5894" width="10.85546875" style="311" customWidth="1"/>
    <col min="5895" max="5895" width="11" style="311" customWidth="1"/>
    <col min="5896" max="5896" width="11.140625" style="311" customWidth="1"/>
    <col min="5897" max="5897" width="10.7109375" style="311" customWidth="1"/>
    <col min="5898" max="5899" width="0" style="311" hidden="1" customWidth="1"/>
    <col min="5900" max="6144" width="9.140625" style="311"/>
    <col min="6145" max="6145" width="5.85546875" style="311" customWidth="1"/>
    <col min="6146" max="6146" width="6.140625" style="311" customWidth="1"/>
    <col min="6147" max="6147" width="11.42578125" style="311" customWidth="1"/>
    <col min="6148" max="6148" width="15.85546875" style="311" customWidth="1"/>
    <col min="6149" max="6149" width="11.28515625" style="311" customWidth="1"/>
    <col min="6150" max="6150" width="10.85546875" style="311" customWidth="1"/>
    <col min="6151" max="6151" width="11" style="311" customWidth="1"/>
    <col min="6152" max="6152" width="11.140625" style="311" customWidth="1"/>
    <col min="6153" max="6153" width="10.7109375" style="311" customWidth="1"/>
    <col min="6154" max="6155" width="0" style="311" hidden="1" customWidth="1"/>
    <col min="6156" max="6400" width="9.140625" style="311"/>
    <col min="6401" max="6401" width="5.85546875" style="311" customWidth="1"/>
    <col min="6402" max="6402" width="6.140625" style="311" customWidth="1"/>
    <col min="6403" max="6403" width="11.42578125" style="311" customWidth="1"/>
    <col min="6404" max="6404" width="15.85546875" style="311" customWidth="1"/>
    <col min="6405" max="6405" width="11.28515625" style="311" customWidth="1"/>
    <col min="6406" max="6406" width="10.85546875" style="311" customWidth="1"/>
    <col min="6407" max="6407" width="11" style="311" customWidth="1"/>
    <col min="6408" max="6408" width="11.140625" style="311" customWidth="1"/>
    <col min="6409" max="6409" width="10.7109375" style="311" customWidth="1"/>
    <col min="6410" max="6411" width="0" style="311" hidden="1" customWidth="1"/>
    <col min="6412" max="6656" width="9.140625" style="311"/>
    <col min="6657" max="6657" width="5.85546875" style="311" customWidth="1"/>
    <col min="6658" max="6658" width="6.140625" style="311" customWidth="1"/>
    <col min="6659" max="6659" width="11.42578125" style="311" customWidth="1"/>
    <col min="6660" max="6660" width="15.85546875" style="311" customWidth="1"/>
    <col min="6661" max="6661" width="11.28515625" style="311" customWidth="1"/>
    <col min="6662" max="6662" width="10.85546875" style="311" customWidth="1"/>
    <col min="6663" max="6663" width="11" style="311" customWidth="1"/>
    <col min="6664" max="6664" width="11.140625" style="311" customWidth="1"/>
    <col min="6665" max="6665" width="10.7109375" style="311" customWidth="1"/>
    <col min="6666" max="6667" width="0" style="311" hidden="1" customWidth="1"/>
    <col min="6668" max="6912" width="9.140625" style="311"/>
    <col min="6913" max="6913" width="5.85546875" style="311" customWidth="1"/>
    <col min="6914" max="6914" width="6.140625" style="311" customWidth="1"/>
    <col min="6915" max="6915" width="11.42578125" style="311" customWidth="1"/>
    <col min="6916" max="6916" width="15.85546875" style="311" customWidth="1"/>
    <col min="6917" max="6917" width="11.28515625" style="311" customWidth="1"/>
    <col min="6918" max="6918" width="10.85546875" style="311" customWidth="1"/>
    <col min="6919" max="6919" width="11" style="311" customWidth="1"/>
    <col min="6920" max="6920" width="11.140625" style="311" customWidth="1"/>
    <col min="6921" max="6921" width="10.7109375" style="311" customWidth="1"/>
    <col min="6922" max="6923" width="0" style="311" hidden="1" customWidth="1"/>
    <col min="6924" max="7168" width="9.140625" style="311"/>
    <col min="7169" max="7169" width="5.85546875" style="311" customWidth="1"/>
    <col min="7170" max="7170" width="6.140625" style="311" customWidth="1"/>
    <col min="7171" max="7171" width="11.42578125" style="311" customWidth="1"/>
    <col min="7172" max="7172" width="15.85546875" style="311" customWidth="1"/>
    <col min="7173" max="7173" width="11.28515625" style="311" customWidth="1"/>
    <col min="7174" max="7174" width="10.85546875" style="311" customWidth="1"/>
    <col min="7175" max="7175" width="11" style="311" customWidth="1"/>
    <col min="7176" max="7176" width="11.140625" style="311" customWidth="1"/>
    <col min="7177" max="7177" width="10.7109375" style="311" customWidth="1"/>
    <col min="7178" max="7179" width="0" style="311" hidden="1" customWidth="1"/>
    <col min="7180" max="7424" width="9.140625" style="311"/>
    <col min="7425" max="7425" width="5.85546875" style="311" customWidth="1"/>
    <col min="7426" max="7426" width="6.140625" style="311" customWidth="1"/>
    <col min="7427" max="7427" width="11.42578125" style="311" customWidth="1"/>
    <col min="7428" max="7428" width="15.85546875" style="311" customWidth="1"/>
    <col min="7429" max="7429" width="11.28515625" style="311" customWidth="1"/>
    <col min="7430" max="7430" width="10.85546875" style="311" customWidth="1"/>
    <col min="7431" max="7431" width="11" style="311" customWidth="1"/>
    <col min="7432" max="7432" width="11.140625" style="311" customWidth="1"/>
    <col min="7433" max="7433" width="10.7109375" style="311" customWidth="1"/>
    <col min="7434" max="7435" width="0" style="311" hidden="1" customWidth="1"/>
    <col min="7436" max="7680" width="9.140625" style="311"/>
    <col min="7681" max="7681" width="5.85546875" style="311" customWidth="1"/>
    <col min="7682" max="7682" width="6.140625" style="311" customWidth="1"/>
    <col min="7683" max="7683" width="11.42578125" style="311" customWidth="1"/>
    <col min="7684" max="7684" width="15.85546875" style="311" customWidth="1"/>
    <col min="7685" max="7685" width="11.28515625" style="311" customWidth="1"/>
    <col min="7686" max="7686" width="10.85546875" style="311" customWidth="1"/>
    <col min="7687" max="7687" width="11" style="311" customWidth="1"/>
    <col min="7688" max="7688" width="11.140625" style="311" customWidth="1"/>
    <col min="7689" max="7689" width="10.7109375" style="311" customWidth="1"/>
    <col min="7690" max="7691" width="0" style="311" hidden="1" customWidth="1"/>
    <col min="7692" max="7936" width="9.140625" style="311"/>
    <col min="7937" max="7937" width="5.85546875" style="311" customWidth="1"/>
    <col min="7938" max="7938" width="6.140625" style="311" customWidth="1"/>
    <col min="7939" max="7939" width="11.42578125" style="311" customWidth="1"/>
    <col min="7940" max="7940" width="15.85546875" style="311" customWidth="1"/>
    <col min="7941" max="7941" width="11.28515625" style="311" customWidth="1"/>
    <col min="7942" max="7942" width="10.85546875" style="311" customWidth="1"/>
    <col min="7943" max="7943" width="11" style="311" customWidth="1"/>
    <col min="7944" max="7944" width="11.140625" style="311" customWidth="1"/>
    <col min="7945" max="7945" width="10.7109375" style="311" customWidth="1"/>
    <col min="7946" max="7947" width="0" style="311" hidden="1" customWidth="1"/>
    <col min="7948" max="8192" width="9.140625" style="311"/>
    <col min="8193" max="8193" width="5.85546875" style="311" customWidth="1"/>
    <col min="8194" max="8194" width="6.140625" style="311" customWidth="1"/>
    <col min="8195" max="8195" width="11.42578125" style="311" customWidth="1"/>
    <col min="8196" max="8196" width="15.85546875" style="311" customWidth="1"/>
    <col min="8197" max="8197" width="11.28515625" style="311" customWidth="1"/>
    <col min="8198" max="8198" width="10.85546875" style="311" customWidth="1"/>
    <col min="8199" max="8199" width="11" style="311" customWidth="1"/>
    <col min="8200" max="8200" width="11.140625" style="311" customWidth="1"/>
    <col min="8201" max="8201" width="10.7109375" style="311" customWidth="1"/>
    <col min="8202" max="8203" width="0" style="311" hidden="1" customWidth="1"/>
    <col min="8204" max="8448" width="9.140625" style="311"/>
    <col min="8449" max="8449" width="5.85546875" style="311" customWidth="1"/>
    <col min="8450" max="8450" width="6.140625" style="311" customWidth="1"/>
    <col min="8451" max="8451" width="11.42578125" style="311" customWidth="1"/>
    <col min="8452" max="8452" width="15.85546875" style="311" customWidth="1"/>
    <col min="8453" max="8453" width="11.28515625" style="311" customWidth="1"/>
    <col min="8454" max="8454" width="10.85546875" style="311" customWidth="1"/>
    <col min="8455" max="8455" width="11" style="311" customWidth="1"/>
    <col min="8456" max="8456" width="11.140625" style="311" customWidth="1"/>
    <col min="8457" max="8457" width="10.7109375" style="311" customWidth="1"/>
    <col min="8458" max="8459" width="0" style="311" hidden="1" customWidth="1"/>
    <col min="8460" max="8704" width="9.140625" style="311"/>
    <col min="8705" max="8705" width="5.85546875" style="311" customWidth="1"/>
    <col min="8706" max="8706" width="6.140625" style="311" customWidth="1"/>
    <col min="8707" max="8707" width="11.42578125" style="311" customWidth="1"/>
    <col min="8708" max="8708" width="15.85546875" style="311" customWidth="1"/>
    <col min="8709" max="8709" width="11.28515625" style="311" customWidth="1"/>
    <col min="8710" max="8710" width="10.85546875" style="311" customWidth="1"/>
    <col min="8711" max="8711" width="11" style="311" customWidth="1"/>
    <col min="8712" max="8712" width="11.140625" style="311" customWidth="1"/>
    <col min="8713" max="8713" width="10.7109375" style="311" customWidth="1"/>
    <col min="8714" max="8715" width="0" style="311" hidden="1" customWidth="1"/>
    <col min="8716" max="8960" width="9.140625" style="311"/>
    <col min="8961" max="8961" width="5.85546875" style="311" customWidth="1"/>
    <col min="8962" max="8962" width="6.140625" style="311" customWidth="1"/>
    <col min="8963" max="8963" width="11.42578125" style="311" customWidth="1"/>
    <col min="8964" max="8964" width="15.85546875" style="311" customWidth="1"/>
    <col min="8965" max="8965" width="11.28515625" style="311" customWidth="1"/>
    <col min="8966" max="8966" width="10.85546875" style="311" customWidth="1"/>
    <col min="8967" max="8967" width="11" style="311" customWidth="1"/>
    <col min="8968" max="8968" width="11.140625" style="311" customWidth="1"/>
    <col min="8969" max="8969" width="10.7109375" style="311" customWidth="1"/>
    <col min="8970" max="8971" width="0" style="311" hidden="1" customWidth="1"/>
    <col min="8972" max="9216" width="9.140625" style="311"/>
    <col min="9217" max="9217" width="5.85546875" style="311" customWidth="1"/>
    <col min="9218" max="9218" width="6.140625" style="311" customWidth="1"/>
    <col min="9219" max="9219" width="11.42578125" style="311" customWidth="1"/>
    <col min="9220" max="9220" width="15.85546875" style="311" customWidth="1"/>
    <col min="9221" max="9221" width="11.28515625" style="311" customWidth="1"/>
    <col min="9222" max="9222" width="10.85546875" style="311" customWidth="1"/>
    <col min="9223" max="9223" width="11" style="311" customWidth="1"/>
    <col min="9224" max="9224" width="11.140625" style="311" customWidth="1"/>
    <col min="9225" max="9225" width="10.7109375" style="311" customWidth="1"/>
    <col min="9226" max="9227" width="0" style="311" hidden="1" customWidth="1"/>
    <col min="9228" max="9472" width="9.140625" style="311"/>
    <col min="9473" max="9473" width="5.85546875" style="311" customWidth="1"/>
    <col min="9474" max="9474" width="6.140625" style="311" customWidth="1"/>
    <col min="9475" max="9475" width="11.42578125" style="311" customWidth="1"/>
    <col min="9476" max="9476" width="15.85546875" style="311" customWidth="1"/>
    <col min="9477" max="9477" width="11.28515625" style="311" customWidth="1"/>
    <col min="9478" max="9478" width="10.85546875" style="311" customWidth="1"/>
    <col min="9479" max="9479" width="11" style="311" customWidth="1"/>
    <col min="9480" max="9480" width="11.140625" style="311" customWidth="1"/>
    <col min="9481" max="9481" width="10.7109375" style="311" customWidth="1"/>
    <col min="9482" max="9483" width="0" style="311" hidden="1" customWidth="1"/>
    <col min="9484" max="9728" width="9.140625" style="311"/>
    <col min="9729" max="9729" width="5.85546875" style="311" customWidth="1"/>
    <col min="9730" max="9730" width="6.140625" style="311" customWidth="1"/>
    <col min="9731" max="9731" width="11.42578125" style="311" customWidth="1"/>
    <col min="9732" max="9732" width="15.85546875" style="311" customWidth="1"/>
    <col min="9733" max="9733" width="11.28515625" style="311" customWidth="1"/>
    <col min="9734" max="9734" width="10.85546875" style="311" customWidth="1"/>
    <col min="9735" max="9735" width="11" style="311" customWidth="1"/>
    <col min="9736" max="9736" width="11.140625" style="311" customWidth="1"/>
    <col min="9737" max="9737" width="10.7109375" style="311" customWidth="1"/>
    <col min="9738" max="9739" width="0" style="311" hidden="1" customWidth="1"/>
    <col min="9740" max="9984" width="9.140625" style="311"/>
    <col min="9985" max="9985" width="5.85546875" style="311" customWidth="1"/>
    <col min="9986" max="9986" width="6.140625" style="311" customWidth="1"/>
    <col min="9987" max="9987" width="11.42578125" style="311" customWidth="1"/>
    <col min="9988" max="9988" width="15.85546875" style="311" customWidth="1"/>
    <col min="9989" max="9989" width="11.28515625" style="311" customWidth="1"/>
    <col min="9990" max="9990" width="10.85546875" style="311" customWidth="1"/>
    <col min="9991" max="9991" width="11" style="311" customWidth="1"/>
    <col min="9992" max="9992" width="11.140625" style="311" customWidth="1"/>
    <col min="9993" max="9993" width="10.7109375" style="311" customWidth="1"/>
    <col min="9994" max="9995" width="0" style="311" hidden="1" customWidth="1"/>
    <col min="9996" max="10240" width="9.140625" style="311"/>
    <col min="10241" max="10241" width="5.85546875" style="311" customWidth="1"/>
    <col min="10242" max="10242" width="6.140625" style="311" customWidth="1"/>
    <col min="10243" max="10243" width="11.42578125" style="311" customWidth="1"/>
    <col min="10244" max="10244" width="15.85546875" style="311" customWidth="1"/>
    <col min="10245" max="10245" width="11.28515625" style="311" customWidth="1"/>
    <col min="10246" max="10246" width="10.85546875" style="311" customWidth="1"/>
    <col min="10247" max="10247" width="11" style="311" customWidth="1"/>
    <col min="10248" max="10248" width="11.140625" style="311" customWidth="1"/>
    <col min="10249" max="10249" width="10.7109375" style="311" customWidth="1"/>
    <col min="10250" max="10251" width="0" style="311" hidden="1" customWidth="1"/>
    <col min="10252" max="10496" width="9.140625" style="311"/>
    <col min="10497" max="10497" width="5.85546875" style="311" customWidth="1"/>
    <col min="10498" max="10498" width="6.140625" style="311" customWidth="1"/>
    <col min="10499" max="10499" width="11.42578125" style="311" customWidth="1"/>
    <col min="10500" max="10500" width="15.85546875" style="311" customWidth="1"/>
    <col min="10501" max="10501" width="11.28515625" style="311" customWidth="1"/>
    <col min="10502" max="10502" width="10.85546875" style="311" customWidth="1"/>
    <col min="10503" max="10503" width="11" style="311" customWidth="1"/>
    <col min="10504" max="10504" width="11.140625" style="311" customWidth="1"/>
    <col min="10505" max="10505" width="10.7109375" style="311" customWidth="1"/>
    <col min="10506" max="10507" width="0" style="311" hidden="1" customWidth="1"/>
    <col min="10508" max="10752" width="9.140625" style="311"/>
    <col min="10753" max="10753" width="5.85546875" style="311" customWidth="1"/>
    <col min="10754" max="10754" width="6.140625" style="311" customWidth="1"/>
    <col min="10755" max="10755" width="11.42578125" style="311" customWidth="1"/>
    <col min="10756" max="10756" width="15.85546875" style="311" customWidth="1"/>
    <col min="10757" max="10757" width="11.28515625" style="311" customWidth="1"/>
    <col min="10758" max="10758" width="10.85546875" style="311" customWidth="1"/>
    <col min="10759" max="10759" width="11" style="311" customWidth="1"/>
    <col min="10760" max="10760" width="11.140625" style="311" customWidth="1"/>
    <col min="10761" max="10761" width="10.7109375" style="311" customWidth="1"/>
    <col min="10762" max="10763" width="0" style="311" hidden="1" customWidth="1"/>
    <col min="10764" max="11008" width="9.140625" style="311"/>
    <col min="11009" max="11009" width="5.85546875" style="311" customWidth="1"/>
    <col min="11010" max="11010" width="6.140625" style="311" customWidth="1"/>
    <col min="11011" max="11011" width="11.42578125" style="311" customWidth="1"/>
    <col min="11012" max="11012" width="15.85546875" style="311" customWidth="1"/>
    <col min="11013" max="11013" width="11.28515625" style="311" customWidth="1"/>
    <col min="11014" max="11014" width="10.85546875" style="311" customWidth="1"/>
    <col min="11015" max="11015" width="11" style="311" customWidth="1"/>
    <col min="11016" max="11016" width="11.140625" style="311" customWidth="1"/>
    <col min="11017" max="11017" width="10.7109375" style="311" customWidth="1"/>
    <col min="11018" max="11019" width="0" style="311" hidden="1" customWidth="1"/>
    <col min="11020" max="11264" width="9.140625" style="311"/>
    <col min="11265" max="11265" width="5.85546875" style="311" customWidth="1"/>
    <col min="11266" max="11266" width="6.140625" style="311" customWidth="1"/>
    <col min="11267" max="11267" width="11.42578125" style="311" customWidth="1"/>
    <col min="11268" max="11268" width="15.85546875" style="311" customWidth="1"/>
    <col min="11269" max="11269" width="11.28515625" style="311" customWidth="1"/>
    <col min="11270" max="11270" width="10.85546875" style="311" customWidth="1"/>
    <col min="11271" max="11271" width="11" style="311" customWidth="1"/>
    <col min="11272" max="11272" width="11.140625" style="311" customWidth="1"/>
    <col min="11273" max="11273" width="10.7109375" style="311" customWidth="1"/>
    <col min="11274" max="11275" width="0" style="311" hidden="1" customWidth="1"/>
    <col min="11276" max="11520" width="9.140625" style="311"/>
    <col min="11521" max="11521" width="5.85546875" style="311" customWidth="1"/>
    <col min="11522" max="11522" width="6.140625" style="311" customWidth="1"/>
    <col min="11523" max="11523" width="11.42578125" style="311" customWidth="1"/>
    <col min="11524" max="11524" width="15.85546875" style="311" customWidth="1"/>
    <col min="11525" max="11525" width="11.28515625" style="311" customWidth="1"/>
    <col min="11526" max="11526" width="10.85546875" style="311" customWidth="1"/>
    <col min="11527" max="11527" width="11" style="311" customWidth="1"/>
    <col min="11528" max="11528" width="11.140625" style="311" customWidth="1"/>
    <col min="11529" max="11529" width="10.7109375" style="311" customWidth="1"/>
    <col min="11530" max="11531" width="0" style="311" hidden="1" customWidth="1"/>
    <col min="11532" max="11776" width="9.140625" style="311"/>
    <col min="11777" max="11777" width="5.85546875" style="311" customWidth="1"/>
    <col min="11778" max="11778" width="6.140625" style="311" customWidth="1"/>
    <col min="11779" max="11779" width="11.42578125" style="311" customWidth="1"/>
    <col min="11780" max="11780" width="15.85546875" style="311" customWidth="1"/>
    <col min="11781" max="11781" width="11.28515625" style="311" customWidth="1"/>
    <col min="11782" max="11782" width="10.85546875" style="311" customWidth="1"/>
    <col min="11783" max="11783" width="11" style="311" customWidth="1"/>
    <col min="11784" max="11784" width="11.140625" style="311" customWidth="1"/>
    <col min="11785" max="11785" width="10.7109375" style="311" customWidth="1"/>
    <col min="11786" max="11787" width="0" style="311" hidden="1" customWidth="1"/>
    <col min="11788" max="12032" width="9.140625" style="311"/>
    <col min="12033" max="12033" width="5.85546875" style="311" customWidth="1"/>
    <col min="12034" max="12034" width="6.140625" style="311" customWidth="1"/>
    <col min="12035" max="12035" width="11.42578125" style="311" customWidth="1"/>
    <col min="12036" max="12036" width="15.85546875" style="311" customWidth="1"/>
    <col min="12037" max="12037" width="11.28515625" style="311" customWidth="1"/>
    <col min="12038" max="12038" width="10.85546875" style="311" customWidth="1"/>
    <col min="12039" max="12039" width="11" style="311" customWidth="1"/>
    <col min="12040" max="12040" width="11.140625" style="311" customWidth="1"/>
    <col min="12041" max="12041" width="10.7109375" style="311" customWidth="1"/>
    <col min="12042" max="12043" width="0" style="311" hidden="1" customWidth="1"/>
    <col min="12044" max="12288" width="9.140625" style="311"/>
    <col min="12289" max="12289" width="5.85546875" style="311" customWidth="1"/>
    <col min="12290" max="12290" width="6.140625" style="311" customWidth="1"/>
    <col min="12291" max="12291" width="11.42578125" style="311" customWidth="1"/>
    <col min="12292" max="12292" width="15.85546875" style="311" customWidth="1"/>
    <col min="12293" max="12293" width="11.28515625" style="311" customWidth="1"/>
    <col min="12294" max="12294" width="10.85546875" style="311" customWidth="1"/>
    <col min="12295" max="12295" width="11" style="311" customWidth="1"/>
    <col min="12296" max="12296" width="11.140625" style="311" customWidth="1"/>
    <col min="12297" max="12297" width="10.7109375" style="311" customWidth="1"/>
    <col min="12298" max="12299" width="0" style="311" hidden="1" customWidth="1"/>
    <col min="12300" max="12544" width="9.140625" style="311"/>
    <col min="12545" max="12545" width="5.85546875" style="311" customWidth="1"/>
    <col min="12546" max="12546" width="6.140625" style="311" customWidth="1"/>
    <col min="12547" max="12547" width="11.42578125" style="311" customWidth="1"/>
    <col min="12548" max="12548" width="15.85546875" style="311" customWidth="1"/>
    <col min="12549" max="12549" width="11.28515625" style="311" customWidth="1"/>
    <col min="12550" max="12550" width="10.85546875" style="311" customWidth="1"/>
    <col min="12551" max="12551" width="11" style="311" customWidth="1"/>
    <col min="12552" max="12552" width="11.140625" style="311" customWidth="1"/>
    <col min="12553" max="12553" width="10.7109375" style="311" customWidth="1"/>
    <col min="12554" max="12555" width="0" style="311" hidden="1" customWidth="1"/>
    <col min="12556" max="12800" width="9.140625" style="311"/>
    <col min="12801" max="12801" width="5.85546875" style="311" customWidth="1"/>
    <col min="12802" max="12802" width="6.140625" style="311" customWidth="1"/>
    <col min="12803" max="12803" width="11.42578125" style="311" customWidth="1"/>
    <col min="12804" max="12804" width="15.85546875" style="311" customWidth="1"/>
    <col min="12805" max="12805" width="11.28515625" style="311" customWidth="1"/>
    <col min="12806" max="12806" width="10.85546875" style="311" customWidth="1"/>
    <col min="12807" max="12807" width="11" style="311" customWidth="1"/>
    <col min="12808" max="12808" width="11.140625" style="311" customWidth="1"/>
    <col min="12809" max="12809" width="10.7109375" style="311" customWidth="1"/>
    <col min="12810" max="12811" width="0" style="311" hidden="1" customWidth="1"/>
    <col min="12812" max="13056" width="9.140625" style="311"/>
    <col min="13057" max="13057" width="5.85546875" style="311" customWidth="1"/>
    <col min="13058" max="13058" width="6.140625" style="311" customWidth="1"/>
    <col min="13059" max="13059" width="11.42578125" style="311" customWidth="1"/>
    <col min="13060" max="13060" width="15.85546875" style="311" customWidth="1"/>
    <col min="13061" max="13061" width="11.28515625" style="311" customWidth="1"/>
    <col min="13062" max="13062" width="10.85546875" style="311" customWidth="1"/>
    <col min="13063" max="13063" width="11" style="311" customWidth="1"/>
    <col min="13064" max="13064" width="11.140625" style="311" customWidth="1"/>
    <col min="13065" max="13065" width="10.7109375" style="311" customWidth="1"/>
    <col min="13066" max="13067" width="0" style="311" hidden="1" customWidth="1"/>
    <col min="13068" max="13312" width="9.140625" style="311"/>
    <col min="13313" max="13313" width="5.85546875" style="311" customWidth="1"/>
    <col min="13314" max="13314" width="6.140625" style="311" customWidth="1"/>
    <col min="13315" max="13315" width="11.42578125" style="311" customWidth="1"/>
    <col min="13316" max="13316" width="15.85546875" style="311" customWidth="1"/>
    <col min="13317" max="13317" width="11.28515625" style="311" customWidth="1"/>
    <col min="13318" max="13318" width="10.85546875" style="311" customWidth="1"/>
    <col min="13319" max="13319" width="11" style="311" customWidth="1"/>
    <col min="13320" max="13320" width="11.140625" style="311" customWidth="1"/>
    <col min="13321" max="13321" width="10.7109375" style="311" customWidth="1"/>
    <col min="13322" max="13323" width="0" style="311" hidden="1" customWidth="1"/>
    <col min="13324" max="13568" width="9.140625" style="311"/>
    <col min="13569" max="13569" width="5.85546875" style="311" customWidth="1"/>
    <col min="13570" max="13570" width="6.140625" style="311" customWidth="1"/>
    <col min="13571" max="13571" width="11.42578125" style="311" customWidth="1"/>
    <col min="13572" max="13572" width="15.85546875" style="311" customWidth="1"/>
    <col min="13573" max="13573" width="11.28515625" style="311" customWidth="1"/>
    <col min="13574" max="13574" width="10.85546875" style="311" customWidth="1"/>
    <col min="13575" max="13575" width="11" style="311" customWidth="1"/>
    <col min="13576" max="13576" width="11.140625" style="311" customWidth="1"/>
    <col min="13577" max="13577" width="10.7109375" style="311" customWidth="1"/>
    <col min="13578" max="13579" width="0" style="311" hidden="1" customWidth="1"/>
    <col min="13580" max="13824" width="9.140625" style="311"/>
    <col min="13825" max="13825" width="5.85546875" style="311" customWidth="1"/>
    <col min="13826" max="13826" width="6.140625" style="311" customWidth="1"/>
    <col min="13827" max="13827" width="11.42578125" style="311" customWidth="1"/>
    <col min="13828" max="13828" width="15.85546875" style="311" customWidth="1"/>
    <col min="13829" max="13829" width="11.28515625" style="311" customWidth="1"/>
    <col min="13830" max="13830" width="10.85546875" style="311" customWidth="1"/>
    <col min="13831" max="13831" width="11" style="311" customWidth="1"/>
    <col min="13832" max="13832" width="11.140625" style="311" customWidth="1"/>
    <col min="13833" max="13833" width="10.7109375" style="311" customWidth="1"/>
    <col min="13834" max="13835" width="0" style="311" hidden="1" customWidth="1"/>
    <col min="13836" max="14080" width="9.140625" style="311"/>
    <col min="14081" max="14081" width="5.85546875" style="311" customWidth="1"/>
    <col min="14082" max="14082" width="6.140625" style="311" customWidth="1"/>
    <col min="14083" max="14083" width="11.42578125" style="311" customWidth="1"/>
    <col min="14084" max="14084" width="15.85546875" style="311" customWidth="1"/>
    <col min="14085" max="14085" width="11.28515625" style="311" customWidth="1"/>
    <col min="14086" max="14086" width="10.85546875" style="311" customWidth="1"/>
    <col min="14087" max="14087" width="11" style="311" customWidth="1"/>
    <col min="14088" max="14088" width="11.140625" style="311" customWidth="1"/>
    <col min="14089" max="14089" width="10.7109375" style="311" customWidth="1"/>
    <col min="14090" max="14091" width="0" style="311" hidden="1" customWidth="1"/>
    <col min="14092" max="14336" width="9.140625" style="311"/>
    <col min="14337" max="14337" width="5.85546875" style="311" customWidth="1"/>
    <col min="14338" max="14338" width="6.140625" style="311" customWidth="1"/>
    <col min="14339" max="14339" width="11.42578125" style="311" customWidth="1"/>
    <col min="14340" max="14340" width="15.85546875" style="311" customWidth="1"/>
    <col min="14341" max="14341" width="11.28515625" style="311" customWidth="1"/>
    <col min="14342" max="14342" width="10.85546875" style="311" customWidth="1"/>
    <col min="14343" max="14343" width="11" style="311" customWidth="1"/>
    <col min="14344" max="14344" width="11.140625" style="311" customWidth="1"/>
    <col min="14345" max="14345" width="10.7109375" style="311" customWidth="1"/>
    <col min="14346" max="14347" width="0" style="311" hidden="1" customWidth="1"/>
    <col min="14348" max="14592" width="9.140625" style="311"/>
    <col min="14593" max="14593" width="5.85546875" style="311" customWidth="1"/>
    <col min="14594" max="14594" width="6.140625" style="311" customWidth="1"/>
    <col min="14595" max="14595" width="11.42578125" style="311" customWidth="1"/>
    <col min="14596" max="14596" width="15.85546875" style="311" customWidth="1"/>
    <col min="14597" max="14597" width="11.28515625" style="311" customWidth="1"/>
    <col min="14598" max="14598" width="10.85546875" style="311" customWidth="1"/>
    <col min="14599" max="14599" width="11" style="311" customWidth="1"/>
    <col min="14600" max="14600" width="11.140625" style="311" customWidth="1"/>
    <col min="14601" max="14601" width="10.7109375" style="311" customWidth="1"/>
    <col min="14602" max="14603" width="0" style="311" hidden="1" customWidth="1"/>
    <col min="14604" max="14848" width="9.140625" style="311"/>
    <col min="14849" max="14849" width="5.85546875" style="311" customWidth="1"/>
    <col min="14850" max="14850" width="6.140625" style="311" customWidth="1"/>
    <col min="14851" max="14851" width="11.42578125" style="311" customWidth="1"/>
    <col min="14852" max="14852" width="15.85546875" style="311" customWidth="1"/>
    <col min="14853" max="14853" width="11.28515625" style="311" customWidth="1"/>
    <col min="14854" max="14854" width="10.85546875" style="311" customWidth="1"/>
    <col min="14855" max="14855" width="11" style="311" customWidth="1"/>
    <col min="14856" max="14856" width="11.140625" style="311" customWidth="1"/>
    <col min="14857" max="14857" width="10.7109375" style="311" customWidth="1"/>
    <col min="14858" max="14859" width="0" style="311" hidden="1" customWidth="1"/>
    <col min="14860" max="15104" width="9.140625" style="311"/>
    <col min="15105" max="15105" width="5.85546875" style="311" customWidth="1"/>
    <col min="15106" max="15106" width="6.140625" style="311" customWidth="1"/>
    <col min="15107" max="15107" width="11.42578125" style="311" customWidth="1"/>
    <col min="15108" max="15108" width="15.85546875" style="311" customWidth="1"/>
    <col min="15109" max="15109" width="11.28515625" style="311" customWidth="1"/>
    <col min="15110" max="15110" width="10.85546875" style="311" customWidth="1"/>
    <col min="15111" max="15111" width="11" style="311" customWidth="1"/>
    <col min="15112" max="15112" width="11.140625" style="311" customWidth="1"/>
    <col min="15113" max="15113" width="10.7109375" style="311" customWidth="1"/>
    <col min="15114" max="15115" width="0" style="311" hidden="1" customWidth="1"/>
    <col min="15116" max="15360" width="9.140625" style="311"/>
    <col min="15361" max="15361" width="5.85546875" style="311" customWidth="1"/>
    <col min="15362" max="15362" width="6.140625" style="311" customWidth="1"/>
    <col min="15363" max="15363" width="11.42578125" style="311" customWidth="1"/>
    <col min="15364" max="15364" width="15.85546875" style="311" customWidth="1"/>
    <col min="15365" max="15365" width="11.28515625" style="311" customWidth="1"/>
    <col min="15366" max="15366" width="10.85546875" style="311" customWidth="1"/>
    <col min="15367" max="15367" width="11" style="311" customWidth="1"/>
    <col min="15368" max="15368" width="11.140625" style="311" customWidth="1"/>
    <col min="15369" max="15369" width="10.7109375" style="311" customWidth="1"/>
    <col min="15370" max="15371" width="0" style="311" hidden="1" customWidth="1"/>
    <col min="15372" max="15616" width="9.140625" style="311"/>
    <col min="15617" max="15617" width="5.85546875" style="311" customWidth="1"/>
    <col min="15618" max="15618" width="6.140625" style="311" customWidth="1"/>
    <col min="15619" max="15619" width="11.42578125" style="311" customWidth="1"/>
    <col min="15620" max="15620" width="15.85546875" style="311" customWidth="1"/>
    <col min="15621" max="15621" width="11.28515625" style="311" customWidth="1"/>
    <col min="15622" max="15622" width="10.85546875" style="311" customWidth="1"/>
    <col min="15623" max="15623" width="11" style="311" customWidth="1"/>
    <col min="15624" max="15624" width="11.140625" style="311" customWidth="1"/>
    <col min="15625" max="15625" width="10.7109375" style="311" customWidth="1"/>
    <col min="15626" max="15627" width="0" style="311" hidden="1" customWidth="1"/>
    <col min="15628" max="15872" width="9.140625" style="311"/>
    <col min="15873" max="15873" width="5.85546875" style="311" customWidth="1"/>
    <col min="15874" max="15874" width="6.140625" style="311" customWidth="1"/>
    <col min="15875" max="15875" width="11.42578125" style="311" customWidth="1"/>
    <col min="15876" max="15876" width="15.85546875" style="311" customWidth="1"/>
    <col min="15877" max="15877" width="11.28515625" style="311" customWidth="1"/>
    <col min="15878" max="15878" width="10.85546875" style="311" customWidth="1"/>
    <col min="15879" max="15879" width="11" style="311" customWidth="1"/>
    <col min="15880" max="15880" width="11.140625" style="311" customWidth="1"/>
    <col min="15881" max="15881" width="10.7109375" style="311" customWidth="1"/>
    <col min="15882" max="15883" width="0" style="311" hidden="1" customWidth="1"/>
    <col min="15884" max="16128" width="9.140625" style="311"/>
    <col min="16129" max="16129" width="5.85546875" style="311" customWidth="1"/>
    <col min="16130" max="16130" width="6.140625" style="311" customWidth="1"/>
    <col min="16131" max="16131" width="11.42578125" style="311" customWidth="1"/>
    <col min="16132" max="16132" width="15.85546875" style="311" customWidth="1"/>
    <col min="16133" max="16133" width="11.28515625" style="311" customWidth="1"/>
    <col min="16134" max="16134" width="10.85546875" style="311" customWidth="1"/>
    <col min="16135" max="16135" width="11" style="311" customWidth="1"/>
    <col min="16136" max="16136" width="11.140625" style="311" customWidth="1"/>
    <col min="16137" max="16137" width="10.7109375" style="311" customWidth="1"/>
    <col min="16138" max="16139" width="0" style="311" hidden="1" customWidth="1"/>
    <col min="16140" max="16384" width="9.140625" style="311"/>
  </cols>
  <sheetData>
    <row r="1" spans="1:10" x14ac:dyDescent="0.2">
      <c r="A1" s="307" t="s">
        <v>1</v>
      </c>
      <c r="B1" s="308"/>
      <c r="C1" s="309" t="s">
        <v>159</v>
      </c>
      <c r="D1" s="308"/>
      <c r="E1" s="308"/>
      <c r="F1" s="308"/>
      <c r="G1" s="309" t="s">
        <v>53</v>
      </c>
      <c r="H1" s="308" t="s">
        <v>142</v>
      </c>
      <c r="I1" s="310"/>
    </row>
    <row r="2" spans="1:10" ht="12" thickBot="1" x14ac:dyDescent="0.25">
      <c r="A2" s="312" t="s">
        <v>54</v>
      </c>
      <c r="B2" s="313"/>
      <c r="C2" s="314" t="s">
        <v>160</v>
      </c>
      <c r="D2" s="313"/>
      <c r="E2" s="313"/>
      <c r="F2" s="313"/>
      <c r="G2" s="314" t="s">
        <v>147</v>
      </c>
      <c r="H2" s="313"/>
      <c r="I2" s="315"/>
    </row>
    <row r="4" spans="1:10" ht="18" x14ac:dyDescent="0.25">
      <c r="A4" s="395" t="s">
        <v>55</v>
      </c>
      <c r="B4" s="395"/>
      <c r="C4" s="395"/>
      <c r="D4" s="395"/>
      <c r="E4" s="395"/>
      <c r="F4" s="395"/>
      <c r="G4" s="395"/>
      <c r="H4" s="395"/>
      <c r="I4" s="395"/>
    </row>
    <row r="5" spans="1:10" ht="12" thickBot="1" x14ac:dyDescent="0.25"/>
    <row r="6" spans="1:10" x14ac:dyDescent="0.2">
      <c r="A6" s="316" t="s">
        <v>56</v>
      </c>
      <c r="B6" s="317"/>
      <c r="C6" s="318"/>
      <c r="D6" s="319"/>
      <c r="E6" s="320" t="s">
        <v>4</v>
      </c>
      <c r="F6" s="320" t="s">
        <v>5</v>
      </c>
      <c r="G6" s="320" t="s">
        <v>6</v>
      </c>
      <c r="H6" s="320" t="s">
        <v>7</v>
      </c>
      <c r="I6" s="321" t="s">
        <v>8</v>
      </c>
    </row>
    <row r="7" spans="1:10" x14ac:dyDescent="0.2">
      <c r="A7" s="322" t="s">
        <v>161</v>
      </c>
      <c r="B7" s="323" t="s">
        <v>162</v>
      </c>
      <c r="C7" s="324"/>
      <c r="D7" s="325"/>
      <c r="E7" s="326">
        <v>223.96</v>
      </c>
      <c r="F7" s="326">
        <v>0</v>
      </c>
      <c r="G7" s="326">
        <v>0</v>
      </c>
      <c r="H7" s="326">
        <v>0</v>
      </c>
      <c r="I7" s="327">
        <v>0</v>
      </c>
    </row>
    <row r="8" spans="1:10" x14ac:dyDescent="0.2">
      <c r="A8" s="322" t="s">
        <v>176</v>
      </c>
      <c r="B8" s="323" t="s">
        <v>177</v>
      </c>
      <c r="C8" s="324"/>
      <c r="D8" s="325"/>
      <c r="E8" s="326">
        <v>3824.5</v>
      </c>
      <c r="F8" s="326">
        <v>0</v>
      </c>
      <c r="G8" s="326">
        <v>0</v>
      </c>
      <c r="H8" s="326">
        <v>0</v>
      </c>
      <c r="I8" s="327">
        <v>0</v>
      </c>
    </row>
    <row r="9" spans="1:10" x14ac:dyDescent="0.2">
      <c r="A9" s="322" t="s">
        <v>169</v>
      </c>
      <c r="B9" s="323" t="s">
        <v>170</v>
      </c>
      <c r="C9" s="324"/>
      <c r="D9" s="325"/>
      <c r="E9" s="326">
        <v>0</v>
      </c>
      <c r="F9" s="326">
        <v>116.1</v>
      </c>
      <c r="G9" s="326">
        <v>0</v>
      </c>
      <c r="H9" s="326">
        <v>0</v>
      </c>
      <c r="I9" s="327">
        <v>0</v>
      </c>
    </row>
    <row r="10" spans="1:10" x14ac:dyDescent="0.2">
      <c r="A10" s="322" t="s">
        <v>163</v>
      </c>
      <c r="B10" s="323" t="s">
        <v>164</v>
      </c>
      <c r="C10" s="324"/>
      <c r="D10" s="325"/>
      <c r="E10" s="326">
        <v>0</v>
      </c>
      <c r="F10" s="326">
        <v>10027.01</v>
      </c>
      <c r="G10" s="326">
        <v>0</v>
      </c>
      <c r="H10" s="326">
        <v>0</v>
      </c>
      <c r="I10" s="327">
        <v>0</v>
      </c>
    </row>
    <row r="11" spans="1:10" x14ac:dyDescent="0.2">
      <c r="A11" s="322" t="s">
        <v>175</v>
      </c>
      <c r="B11" s="323" t="s">
        <v>166</v>
      </c>
      <c r="C11" s="324"/>
      <c r="D11" s="325"/>
      <c r="E11" s="326">
        <v>0</v>
      </c>
      <c r="F11" s="326">
        <v>108.4</v>
      </c>
      <c r="G11" s="326">
        <v>0</v>
      </c>
      <c r="H11" s="326">
        <v>0</v>
      </c>
      <c r="I11" s="327">
        <v>2066.5</v>
      </c>
    </row>
    <row r="12" spans="1:10" ht="12" thickBot="1" x14ac:dyDescent="0.25">
      <c r="A12" s="328"/>
      <c r="B12" s="329" t="s">
        <v>57</v>
      </c>
      <c r="C12" s="330"/>
      <c r="D12" s="331"/>
      <c r="E12" s="332">
        <f>SUM(E7:E11)</f>
        <v>4048.46</v>
      </c>
      <c r="F12" s="332">
        <f>SUM(F7:F11)</f>
        <v>10251.51</v>
      </c>
      <c r="G12" s="332">
        <f>SUM(G7:G11)</f>
        <v>0</v>
      </c>
      <c r="H12" s="332">
        <f>SUM(H7:H11)</f>
        <v>0</v>
      </c>
      <c r="I12" s="333">
        <f>SUM(I7:I11)</f>
        <v>2066.5</v>
      </c>
    </row>
    <row r="13" spans="1:10" x14ac:dyDescent="0.2">
      <c r="A13" s="334"/>
    </row>
    <row r="14" spans="1:10" ht="18" x14ac:dyDescent="0.25">
      <c r="A14" s="395" t="s">
        <v>58</v>
      </c>
      <c r="B14" s="395"/>
      <c r="C14" s="395"/>
      <c r="D14" s="395"/>
      <c r="E14" s="395"/>
      <c r="F14" s="395"/>
      <c r="G14" s="395"/>
      <c r="H14" s="395"/>
      <c r="I14" s="395"/>
    </row>
    <row r="15" spans="1:10" ht="12" thickBot="1" x14ac:dyDescent="0.25"/>
    <row r="16" spans="1:10" x14ac:dyDescent="0.2">
      <c r="A16" s="316" t="s">
        <v>59</v>
      </c>
      <c r="B16" s="318"/>
      <c r="C16" s="318"/>
      <c r="D16" s="319"/>
      <c r="E16" s="335" t="s">
        <v>167</v>
      </c>
      <c r="F16" s="335" t="s">
        <v>3</v>
      </c>
      <c r="G16" s="335" t="s">
        <v>61</v>
      </c>
      <c r="H16" s="317"/>
      <c r="I16" s="336" t="s">
        <v>168</v>
      </c>
      <c r="J16" s="337"/>
    </row>
    <row r="17" spans="1:10" ht="12" thickBot="1" x14ac:dyDescent="0.25">
      <c r="A17" s="338"/>
      <c r="B17" s="339" t="s">
        <v>62</v>
      </c>
      <c r="C17" s="339"/>
      <c r="D17" s="340"/>
      <c r="E17" s="341"/>
      <c r="F17" s="341"/>
      <c r="G17" s="341"/>
      <c r="H17" s="342"/>
      <c r="I17" s="343"/>
      <c r="J17" s="337"/>
    </row>
  </sheetData>
  <mergeCells count="2">
    <mergeCell ref="A4:I4"/>
    <mergeCell ref="A14:I1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B38" sqref="B38:G4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266" max="266" width="27.42578125" customWidth="1"/>
    <col min="267" max="267" width="40.140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522" max="522" width="27.42578125" customWidth="1"/>
    <col min="523" max="523" width="40.140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778" max="778" width="27.42578125" customWidth="1"/>
    <col min="779" max="779" width="40.140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034" max="1034" width="27.42578125" customWidth="1"/>
    <col min="1035" max="1035" width="40.140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290" max="1290" width="27.42578125" customWidth="1"/>
    <col min="1291" max="1291" width="40.140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546" max="1546" width="27.42578125" customWidth="1"/>
    <col min="1547" max="1547" width="40.140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1802" max="1802" width="27.42578125" customWidth="1"/>
    <col min="1803" max="1803" width="40.140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058" max="2058" width="27.42578125" customWidth="1"/>
    <col min="2059" max="2059" width="40.140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314" max="2314" width="27.42578125" customWidth="1"/>
    <col min="2315" max="2315" width="40.140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570" max="2570" width="27.42578125" customWidth="1"/>
    <col min="2571" max="2571" width="40.140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2826" max="2826" width="27.42578125" customWidth="1"/>
    <col min="2827" max="2827" width="40.140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082" max="3082" width="27.42578125" customWidth="1"/>
    <col min="3083" max="3083" width="40.140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338" max="3338" width="27.42578125" customWidth="1"/>
    <col min="3339" max="3339" width="40.140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594" max="3594" width="27.42578125" customWidth="1"/>
    <col min="3595" max="3595" width="40.140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3850" max="3850" width="27.42578125" customWidth="1"/>
    <col min="3851" max="3851" width="40.140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106" max="4106" width="27.42578125" customWidth="1"/>
    <col min="4107" max="4107" width="40.140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362" max="4362" width="27.42578125" customWidth="1"/>
    <col min="4363" max="4363" width="40.140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618" max="4618" width="27.42578125" customWidth="1"/>
    <col min="4619" max="4619" width="40.140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4874" max="4874" width="27.42578125" customWidth="1"/>
    <col min="4875" max="4875" width="40.140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130" max="5130" width="27.42578125" customWidth="1"/>
    <col min="5131" max="5131" width="40.140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386" max="5386" width="27.42578125" customWidth="1"/>
    <col min="5387" max="5387" width="40.140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642" max="5642" width="27.42578125" customWidth="1"/>
    <col min="5643" max="5643" width="40.140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5898" max="5898" width="27.42578125" customWidth="1"/>
    <col min="5899" max="5899" width="40.140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154" max="6154" width="27.42578125" customWidth="1"/>
    <col min="6155" max="6155" width="40.140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410" max="6410" width="27.42578125" customWidth="1"/>
    <col min="6411" max="6411" width="40.140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666" max="6666" width="27.42578125" customWidth="1"/>
    <col min="6667" max="6667" width="40.140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6922" max="6922" width="27.42578125" customWidth="1"/>
    <col min="6923" max="6923" width="40.140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178" max="7178" width="27.42578125" customWidth="1"/>
    <col min="7179" max="7179" width="40.140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434" max="7434" width="27.42578125" customWidth="1"/>
    <col min="7435" max="7435" width="40.140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690" max="7690" width="27.42578125" customWidth="1"/>
    <col min="7691" max="7691" width="40.140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7946" max="7946" width="27.42578125" customWidth="1"/>
    <col min="7947" max="7947" width="40.140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202" max="8202" width="27.42578125" customWidth="1"/>
    <col min="8203" max="8203" width="40.140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458" max="8458" width="27.42578125" customWidth="1"/>
    <col min="8459" max="8459" width="40.140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714" max="8714" width="27.42578125" customWidth="1"/>
    <col min="8715" max="8715" width="40.140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8970" max="8970" width="27.42578125" customWidth="1"/>
    <col min="8971" max="8971" width="40.140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226" max="9226" width="27.42578125" customWidth="1"/>
    <col min="9227" max="9227" width="40.140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482" max="9482" width="27.42578125" customWidth="1"/>
    <col min="9483" max="9483" width="40.140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738" max="9738" width="27.42578125" customWidth="1"/>
    <col min="9739" max="9739" width="40.140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9994" max="9994" width="27.42578125" customWidth="1"/>
    <col min="9995" max="9995" width="40.140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250" max="10250" width="27.42578125" customWidth="1"/>
    <col min="10251" max="10251" width="40.140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506" max="10506" width="27.42578125" customWidth="1"/>
    <col min="10507" max="10507" width="40.140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0762" max="10762" width="27.42578125" customWidth="1"/>
    <col min="10763" max="10763" width="40.140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018" max="11018" width="27.42578125" customWidth="1"/>
    <col min="11019" max="11019" width="40.140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274" max="11274" width="27.42578125" customWidth="1"/>
    <col min="11275" max="11275" width="40.140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530" max="11530" width="27.42578125" customWidth="1"/>
    <col min="11531" max="11531" width="40.140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1786" max="11786" width="27.42578125" customWidth="1"/>
    <col min="11787" max="11787" width="40.140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042" max="12042" width="27.42578125" customWidth="1"/>
    <col min="12043" max="12043" width="40.140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298" max="12298" width="27.42578125" customWidth="1"/>
    <col min="12299" max="12299" width="40.140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554" max="12554" width="27.42578125" customWidth="1"/>
    <col min="12555" max="12555" width="40.140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2810" max="12810" width="27.42578125" customWidth="1"/>
    <col min="12811" max="12811" width="40.140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066" max="13066" width="27.42578125" customWidth="1"/>
    <col min="13067" max="13067" width="40.140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322" max="13322" width="27.42578125" customWidth="1"/>
    <col min="13323" max="13323" width="40.140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578" max="13578" width="27.42578125" customWidth="1"/>
    <col min="13579" max="13579" width="40.140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3834" max="13834" width="27.42578125" customWidth="1"/>
    <col min="13835" max="13835" width="40.140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090" max="14090" width="27.42578125" customWidth="1"/>
    <col min="14091" max="14091" width="40.140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346" max="14346" width="27.42578125" customWidth="1"/>
    <col min="14347" max="14347" width="40.140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602" max="14602" width="27.42578125" customWidth="1"/>
    <col min="14603" max="14603" width="40.140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4858" max="14858" width="27.42578125" customWidth="1"/>
    <col min="14859" max="14859" width="40.140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114" max="15114" width="27.42578125" customWidth="1"/>
    <col min="15115" max="15115" width="40.140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370" max="15370" width="27.42578125" customWidth="1"/>
    <col min="15371" max="15371" width="40.140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626" max="15626" width="27.42578125" customWidth="1"/>
    <col min="15627" max="15627" width="40.140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5882" max="15882" width="27.42578125" customWidth="1"/>
    <col min="15883" max="15883" width="40.140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  <col min="16138" max="16138" width="27.42578125" customWidth="1"/>
    <col min="16139" max="16139" width="40.140625" customWidth="1"/>
  </cols>
  <sheetData>
    <row r="1" spans="1:17" ht="24.75" customHeight="1" thickBot="1" x14ac:dyDescent="0.25">
      <c r="A1" s="198" t="s">
        <v>9</v>
      </c>
      <c r="B1" s="199"/>
      <c r="C1" s="199"/>
      <c r="D1" s="199"/>
      <c r="E1" s="199"/>
      <c r="F1" s="199"/>
      <c r="G1" s="199"/>
      <c r="H1" s="200"/>
      <c r="I1" s="201"/>
      <c r="J1" s="201"/>
      <c r="K1" s="202"/>
      <c r="L1" s="203"/>
      <c r="M1" s="203"/>
      <c r="N1" s="203"/>
      <c r="O1" s="203"/>
      <c r="P1" s="203"/>
      <c r="Q1" s="203"/>
    </row>
    <row r="2" spans="1:17" x14ac:dyDescent="0.2">
      <c r="A2" s="204" t="s">
        <v>10</v>
      </c>
      <c r="B2" s="205"/>
      <c r="C2" s="206" t="s">
        <v>142</v>
      </c>
      <c r="D2" s="386" t="s">
        <v>148</v>
      </c>
      <c r="E2" s="387"/>
      <c r="F2" s="207" t="s">
        <v>11</v>
      </c>
      <c r="G2" s="208"/>
      <c r="H2" s="209"/>
      <c r="I2" s="210"/>
      <c r="J2" s="211" t="s">
        <v>148</v>
      </c>
      <c r="K2" s="202"/>
      <c r="L2" s="203"/>
      <c r="M2" s="203"/>
      <c r="N2" s="203"/>
      <c r="O2" s="203"/>
      <c r="P2" s="203"/>
      <c r="Q2" s="203"/>
    </row>
    <row r="3" spans="1:17" hidden="1" x14ac:dyDescent="0.2">
      <c r="A3" s="212"/>
      <c r="B3" s="213"/>
      <c r="C3" s="214"/>
      <c r="D3" s="214"/>
      <c r="E3" s="213"/>
      <c r="F3" s="215"/>
      <c r="G3" s="216"/>
      <c r="H3" s="209"/>
      <c r="I3" s="217"/>
      <c r="J3" s="218"/>
      <c r="K3" s="202"/>
      <c r="L3" s="203"/>
      <c r="M3" s="203"/>
      <c r="N3" s="203"/>
      <c r="O3" s="203"/>
      <c r="P3" s="203"/>
      <c r="Q3" s="203"/>
    </row>
    <row r="4" spans="1:17" x14ac:dyDescent="0.2">
      <c r="A4" s="219" t="s">
        <v>12</v>
      </c>
      <c r="B4" s="220"/>
      <c r="C4" s="221" t="s">
        <v>150</v>
      </c>
      <c r="D4" s="222"/>
      <c r="E4" s="223"/>
      <c r="F4" s="215" t="s">
        <v>13</v>
      </c>
      <c r="G4" s="216"/>
      <c r="H4" s="209"/>
      <c r="I4" s="217"/>
      <c r="J4" s="218"/>
      <c r="K4" s="202"/>
      <c r="L4" s="203"/>
      <c r="M4" s="203"/>
      <c r="N4" s="203"/>
      <c r="O4" s="203"/>
      <c r="P4" s="203"/>
      <c r="Q4" s="203"/>
    </row>
    <row r="5" spans="1:17" x14ac:dyDescent="0.2">
      <c r="A5" s="224" t="s">
        <v>81</v>
      </c>
      <c r="B5" s="225"/>
      <c r="C5" s="388" t="s">
        <v>151</v>
      </c>
      <c r="D5" s="389"/>
      <c r="E5" s="390"/>
      <c r="F5" s="215" t="s">
        <v>14</v>
      </c>
      <c r="G5" s="216"/>
      <c r="H5" s="226"/>
      <c r="I5" s="227"/>
      <c r="J5" s="218"/>
      <c r="K5" s="228" t="s">
        <v>151</v>
      </c>
      <c r="L5" s="203"/>
      <c r="M5" s="203"/>
      <c r="N5" s="203"/>
      <c r="O5" s="203"/>
      <c r="P5" s="203"/>
      <c r="Q5" s="203"/>
    </row>
    <row r="6" spans="1:17" x14ac:dyDescent="0.2">
      <c r="A6" s="229" t="s">
        <v>15</v>
      </c>
      <c r="B6" s="223"/>
      <c r="C6" s="222" t="s">
        <v>152</v>
      </c>
      <c r="D6" s="222"/>
      <c r="E6" s="223"/>
      <c r="F6" s="230" t="s">
        <v>16</v>
      </c>
      <c r="G6" s="231"/>
      <c r="H6" s="232"/>
      <c r="I6" s="227"/>
      <c r="J6" s="218"/>
      <c r="K6" s="202"/>
      <c r="L6" s="203"/>
      <c r="M6" s="203"/>
      <c r="N6" s="203"/>
      <c r="O6" s="203"/>
      <c r="P6" s="203"/>
      <c r="Q6" s="203"/>
    </row>
    <row r="7" spans="1:17" ht="25.5" x14ac:dyDescent="0.2">
      <c r="A7" s="224" t="s">
        <v>153</v>
      </c>
      <c r="B7" s="233"/>
      <c r="C7" s="391" t="s">
        <v>79</v>
      </c>
      <c r="D7" s="392"/>
      <c r="E7" s="393"/>
      <c r="F7" s="234" t="s">
        <v>17</v>
      </c>
      <c r="G7" s="231">
        <v>0</v>
      </c>
      <c r="H7" s="235"/>
      <c r="I7" s="236"/>
      <c r="J7" s="218"/>
      <c r="K7" s="228" t="s">
        <v>79</v>
      </c>
      <c r="L7" s="203"/>
      <c r="M7" s="203"/>
      <c r="N7" s="203"/>
      <c r="O7" s="203"/>
      <c r="P7" s="203"/>
      <c r="Q7" s="203"/>
    </row>
    <row r="8" spans="1:17" x14ac:dyDescent="0.2">
      <c r="A8" s="237" t="s">
        <v>18</v>
      </c>
      <c r="B8" s="215"/>
      <c r="C8" s="382"/>
      <c r="D8" s="382"/>
      <c r="E8" s="394"/>
      <c r="F8" s="238" t="s">
        <v>19</v>
      </c>
      <c r="G8" s="216"/>
      <c r="H8" s="239"/>
      <c r="I8" s="240"/>
      <c r="J8" s="201"/>
      <c r="K8" s="202"/>
      <c r="L8" s="203"/>
      <c r="M8" s="203"/>
      <c r="N8" s="203"/>
      <c r="O8" s="203"/>
      <c r="P8" s="203"/>
      <c r="Q8" s="203"/>
    </row>
    <row r="9" spans="1:17" x14ac:dyDescent="0.2">
      <c r="A9" s="237" t="s">
        <v>20</v>
      </c>
      <c r="B9" s="215"/>
      <c r="C9" s="382">
        <f>C10</f>
        <v>0</v>
      </c>
      <c r="D9" s="382"/>
      <c r="E9" s="394"/>
      <c r="F9" s="241"/>
      <c r="G9" s="242"/>
      <c r="H9" s="243"/>
      <c r="I9" s="201"/>
      <c r="J9" s="201"/>
      <c r="K9" s="202"/>
      <c r="L9" s="203"/>
      <c r="M9" s="203"/>
      <c r="N9" s="203"/>
      <c r="O9" s="203"/>
      <c r="P9" s="203"/>
      <c r="Q9" s="203"/>
    </row>
    <row r="10" spans="1:17" x14ac:dyDescent="0.2">
      <c r="A10" s="237" t="s">
        <v>21</v>
      </c>
      <c r="B10" s="215"/>
      <c r="C10" s="382"/>
      <c r="D10" s="382"/>
      <c r="E10" s="382"/>
      <c r="F10" s="244"/>
      <c r="G10" s="242"/>
      <c r="H10" s="245"/>
      <c r="I10" s="201"/>
      <c r="J10" s="246"/>
      <c r="K10" s="202"/>
      <c r="L10" s="203"/>
      <c r="M10" s="203"/>
      <c r="N10" s="203"/>
      <c r="O10" s="203"/>
      <c r="P10" s="203"/>
      <c r="Q10" s="203"/>
    </row>
    <row r="11" spans="1:17" x14ac:dyDescent="0.2">
      <c r="A11" s="237" t="s">
        <v>22</v>
      </c>
      <c r="B11" s="215"/>
      <c r="C11" s="382"/>
      <c r="D11" s="382"/>
      <c r="E11" s="382"/>
      <c r="F11" s="247" t="s">
        <v>23</v>
      </c>
      <c r="G11" s="248"/>
      <c r="H11" s="243"/>
      <c r="I11" s="201"/>
      <c r="J11" s="201"/>
      <c r="K11" s="202"/>
      <c r="L11" s="203"/>
      <c r="M11" s="203"/>
      <c r="N11" s="203"/>
      <c r="O11" s="203"/>
      <c r="P11" s="203"/>
      <c r="Q11" s="203"/>
    </row>
    <row r="12" spans="1:17" x14ac:dyDescent="0.2">
      <c r="A12" s="249" t="s">
        <v>24</v>
      </c>
      <c r="B12" s="223"/>
      <c r="C12" s="383" t="s">
        <v>121</v>
      </c>
      <c r="D12" s="384"/>
      <c r="E12" s="385"/>
      <c r="F12" s="250" t="s">
        <v>25</v>
      </c>
      <c r="G12" s="251"/>
      <c r="H12" s="243"/>
      <c r="I12" s="201"/>
      <c r="J12" s="201"/>
      <c r="K12" s="202"/>
      <c r="L12" s="203"/>
      <c r="M12" s="203"/>
      <c r="N12" s="203"/>
      <c r="O12" s="203"/>
      <c r="P12" s="203"/>
      <c r="Q12" s="203"/>
    </row>
    <row r="13" spans="1:17" ht="28.5" customHeight="1" thickBot="1" x14ac:dyDescent="0.25">
      <c r="A13" s="252" t="s">
        <v>26</v>
      </c>
      <c r="B13" s="253"/>
      <c r="C13" s="253"/>
      <c r="D13" s="253"/>
      <c r="E13" s="254"/>
      <c r="F13" s="254"/>
      <c r="G13" s="255"/>
      <c r="H13" s="243"/>
      <c r="I13" s="201"/>
      <c r="J13" s="201"/>
      <c r="K13" s="202"/>
      <c r="L13" s="203"/>
      <c r="M13" s="203"/>
      <c r="N13" s="203"/>
      <c r="O13" s="203"/>
      <c r="P13" s="203"/>
      <c r="Q13" s="203"/>
    </row>
    <row r="14" spans="1:17" ht="17.25" customHeight="1" thickBot="1" x14ac:dyDescent="0.25">
      <c r="A14" s="256" t="s">
        <v>27</v>
      </c>
      <c r="B14" s="257"/>
      <c r="C14" s="258"/>
      <c r="D14" s="259" t="str">
        <f>'01 R103429641 R5'!A21</f>
        <v>Název VRN</v>
      </c>
      <c r="E14" s="260"/>
      <c r="F14" s="260"/>
      <c r="G14" s="261" t="str">
        <f>'01 R103429641 R5'!I21</f>
        <v>Celkem CZK</v>
      </c>
      <c r="H14" s="200"/>
      <c r="I14" s="201"/>
      <c r="J14" s="201"/>
      <c r="K14" s="202"/>
      <c r="L14" s="203"/>
      <c r="M14" s="203"/>
      <c r="N14" s="203"/>
      <c r="O14" s="203"/>
      <c r="P14" s="203"/>
      <c r="Q14" s="203"/>
    </row>
    <row r="15" spans="1:17" x14ac:dyDescent="0.2">
      <c r="A15" s="262"/>
      <c r="B15" s="263" t="s">
        <v>29</v>
      </c>
      <c r="C15" s="264">
        <f>'01 R103429641 R5'!E17</f>
        <v>3289.4</v>
      </c>
      <c r="D15" s="265"/>
      <c r="E15" s="266"/>
      <c r="F15" s="267"/>
      <c r="G15" s="264"/>
      <c r="H15" s="200"/>
      <c r="I15" s="201"/>
      <c r="J15" s="201"/>
      <c r="K15" s="202"/>
      <c r="L15" s="203"/>
      <c r="M15" s="203"/>
      <c r="N15" s="203"/>
      <c r="O15" s="203"/>
      <c r="P15" s="203"/>
      <c r="Q15" s="203"/>
    </row>
    <row r="16" spans="1:17" x14ac:dyDescent="0.2">
      <c r="A16" s="262" t="s">
        <v>30</v>
      </c>
      <c r="B16" s="263" t="s">
        <v>31</v>
      </c>
      <c r="C16" s="264">
        <f>'01 R103429641 R5'!F17</f>
        <v>10445.439999999999</v>
      </c>
      <c r="D16" s="268"/>
      <c r="E16" s="269"/>
      <c r="F16" s="270"/>
      <c r="G16" s="264"/>
      <c r="H16" s="200"/>
      <c r="I16" s="201"/>
      <c r="J16" s="201"/>
      <c r="K16" s="202"/>
      <c r="L16" s="203"/>
      <c r="M16" s="203"/>
      <c r="N16" s="203"/>
      <c r="O16" s="203"/>
      <c r="P16" s="203"/>
      <c r="Q16" s="203"/>
    </row>
    <row r="17" spans="1:17" x14ac:dyDescent="0.2">
      <c r="A17" s="262" t="s">
        <v>32</v>
      </c>
      <c r="B17" s="263" t="s">
        <v>33</v>
      </c>
      <c r="C17" s="264">
        <f>'01 R103429641 R5'!H17</f>
        <v>0</v>
      </c>
      <c r="D17" s="268"/>
      <c r="E17" s="269"/>
      <c r="F17" s="270"/>
      <c r="G17" s="264"/>
      <c r="H17" s="200"/>
      <c r="I17" s="201"/>
      <c r="J17" s="201"/>
      <c r="K17" s="202"/>
      <c r="L17" s="203"/>
      <c r="M17" s="203"/>
      <c r="N17" s="203"/>
      <c r="O17" s="203"/>
      <c r="P17" s="203"/>
      <c r="Q17" s="203"/>
    </row>
    <row r="18" spans="1:17" x14ac:dyDescent="0.2">
      <c r="A18" s="271" t="s">
        <v>34</v>
      </c>
      <c r="B18" s="272" t="s">
        <v>35</v>
      </c>
      <c r="C18" s="264">
        <f>'01 R103429641 R5'!G17</f>
        <v>0</v>
      </c>
      <c r="D18" s="268"/>
      <c r="E18" s="269"/>
      <c r="F18" s="270"/>
      <c r="G18" s="264"/>
      <c r="H18" s="200"/>
      <c r="I18" s="201"/>
      <c r="J18" s="201"/>
      <c r="K18" s="202"/>
      <c r="L18" s="203"/>
      <c r="M18" s="203"/>
      <c r="N18" s="203"/>
      <c r="O18" s="203"/>
      <c r="P18" s="203"/>
      <c r="Q18" s="203"/>
    </row>
    <row r="19" spans="1:17" x14ac:dyDescent="0.2">
      <c r="A19" s="273" t="s">
        <v>36</v>
      </c>
      <c r="B19" s="263"/>
      <c r="C19" s="264"/>
      <c r="D19" s="274"/>
      <c r="E19" s="269"/>
      <c r="F19" s="270"/>
      <c r="G19" s="264"/>
      <c r="H19" s="200"/>
      <c r="I19" s="201"/>
      <c r="J19" s="201"/>
      <c r="K19" s="202"/>
      <c r="L19" s="203"/>
      <c r="M19" s="203"/>
      <c r="N19" s="203"/>
      <c r="O19" s="203"/>
      <c r="P19" s="203"/>
      <c r="Q19" s="203"/>
    </row>
    <row r="20" spans="1:17" x14ac:dyDescent="0.2">
      <c r="A20" s="273"/>
      <c r="B20" s="263"/>
      <c r="C20" s="264"/>
      <c r="D20" s="268"/>
      <c r="E20" s="269"/>
      <c r="F20" s="270"/>
      <c r="G20" s="264"/>
      <c r="H20" s="200"/>
      <c r="I20" s="201"/>
      <c r="J20" s="201"/>
      <c r="K20" s="202"/>
      <c r="L20" s="203"/>
      <c r="M20" s="203"/>
      <c r="N20" s="203"/>
      <c r="O20" s="203"/>
      <c r="P20" s="203"/>
      <c r="Q20" s="203"/>
    </row>
    <row r="21" spans="1:17" x14ac:dyDescent="0.2">
      <c r="A21" s="273" t="s">
        <v>8</v>
      </c>
      <c r="B21" s="263"/>
      <c r="C21" s="264">
        <f>'01 R103429641 R5'!I17</f>
        <v>2066.5</v>
      </c>
      <c r="D21" s="268"/>
      <c r="E21" s="269"/>
      <c r="F21" s="270"/>
      <c r="G21" s="264"/>
      <c r="H21" s="200"/>
      <c r="I21" s="201"/>
      <c r="J21" s="201"/>
      <c r="K21" s="202"/>
      <c r="L21" s="203"/>
      <c r="M21" s="203"/>
      <c r="N21" s="203"/>
      <c r="O21" s="203"/>
      <c r="P21" s="203"/>
      <c r="Q21" s="203"/>
    </row>
    <row r="22" spans="1:17" x14ac:dyDescent="0.2">
      <c r="A22" s="275" t="s">
        <v>37</v>
      </c>
      <c r="B22" s="241"/>
      <c r="C22" s="264">
        <f>C19+C21</f>
        <v>2066.5</v>
      </c>
      <c r="D22" s="268" t="s">
        <v>38</v>
      </c>
      <c r="E22" s="269"/>
      <c r="F22" s="270"/>
      <c r="G22" s="264"/>
      <c r="H22" s="200"/>
      <c r="I22" s="201"/>
      <c r="J22" s="201"/>
      <c r="K22" s="202"/>
      <c r="L22" s="203"/>
      <c r="M22" s="203"/>
      <c r="N22" s="203"/>
      <c r="O22" s="203"/>
      <c r="P22" s="203"/>
      <c r="Q22" s="203"/>
    </row>
    <row r="23" spans="1:17" ht="13.5" thickBot="1" x14ac:dyDescent="0.25">
      <c r="A23" s="376" t="s">
        <v>39</v>
      </c>
      <c r="B23" s="377"/>
      <c r="C23" s="276">
        <f>C22+G23</f>
        <v>2066.5</v>
      </c>
      <c r="D23" s="277" t="s">
        <v>40</v>
      </c>
      <c r="E23" s="278"/>
      <c r="F23" s="279"/>
      <c r="G23" s="264">
        <f>'01 R103429641 R5'!I22</f>
        <v>0</v>
      </c>
      <c r="H23" s="200"/>
      <c r="I23" s="201"/>
      <c r="J23" s="201"/>
      <c r="K23" s="202"/>
      <c r="L23" s="203"/>
      <c r="M23" s="203"/>
      <c r="N23" s="203"/>
      <c r="O23" s="203"/>
      <c r="P23" s="203"/>
      <c r="Q23" s="203"/>
    </row>
    <row r="24" spans="1:17" x14ac:dyDescent="0.2">
      <c r="A24" s="280" t="s">
        <v>41</v>
      </c>
      <c r="B24" s="281"/>
      <c r="C24" s="282"/>
      <c r="D24" s="281" t="s">
        <v>42</v>
      </c>
      <c r="E24" s="281"/>
      <c r="F24" s="283" t="s">
        <v>43</v>
      </c>
      <c r="G24" s="284"/>
      <c r="H24" s="200"/>
      <c r="I24" s="201"/>
      <c r="J24" s="201"/>
      <c r="K24" s="202"/>
      <c r="L24" s="203"/>
      <c r="M24" s="203"/>
      <c r="N24" s="203"/>
      <c r="O24" s="203"/>
      <c r="P24" s="203"/>
      <c r="Q24" s="203"/>
    </row>
    <row r="25" spans="1:17" x14ac:dyDescent="0.2">
      <c r="A25" s="275" t="s">
        <v>44</v>
      </c>
      <c r="B25" s="241"/>
      <c r="C25" s="285"/>
      <c r="D25" s="241" t="s">
        <v>44</v>
      </c>
      <c r="E25" s="241"/>
      <c r="F25" s="286" t="s">
        <v>44</v>
      </c>
      <c r="G25" s="287"/>
      <c r="H25" s="200"/>
      <c r="I25" s="201"/>
      <c r="J25" s="201"/>
      <c r="K25" s="202"/>
      <c r="L25" s="203"/>
      <c r="M25" s="203"/>
      <c r="N25" s="203"/>
      <c r="O25" s="203"/>
      <c r="P25" s="203"/>
      <c r="Q25" s="203"/>
    </row>
    <row r="26" spans="1:17" x14ac:dyDescent="0.2">
      <c r="A26" s="275"/>
      <c r="B26" s="241"/>
      <c r="C26" s="285"/>
      <c r="D26" s="241"/>
      <c r="E26" s="241"/>
      <c r="F26" s="286"/>
      <c r="G26" s="287"/>
      <c r="H26" s="200"/>
      <c r="I26" s="201"/>
      <c r="J26" s="201"/>
      <c r="K26" s="202"/>
      <c r="L26" s="203"/>
      <c r="M26" s="203"/>
      <c r="N26" s="203"/>
      <c r="O26" s="203"/>
      <c r="P26" s="203"/>
      <c r="Q26" s="203"/>
    </row>
    <row r="27" spans="1:17" ht="34.5" customHeight="1" x14ac:dyDescent="0.2">
      <c r="A27" s="378" t="s">
        <v>154</v>
      </c>
      <c r="B27" s="379"/>
      <c r="C27" s="380"/>
      <c r="D27" s="381" t="s">
        <v>155</v>
      </c>
      <c r="E27" s="380"/>
      <c r="F27" s="286" t="s">
        <v>155</v>
      </c>
      <c r="G27" s="287"/>
      <c r="H27" s="200"/>
      <c r="I27" s="201"/>
      <c r="J27" s="201"/>
      <c r="K27" s="202"/>
      <c r="L27" s="203"/>
      <c r="M27" s="203"/>
      <c r="N27" s="203"/>
      <c r="O27" s="203"/>
      <c r="P27" s="203"/>
      <c r="Q27" s="203"/>
    </row>
    <row r="28" spans="1:17" ht="48.75" customHeight="1" x14ac:dyDescent="0.2">
      <c r="A28" s="275" t="s">
        <v>45</v>
      </c>
      <c r="B28" s="288"/>
      <c r="C28" s="285"/>
      <c r="D28" s="241" t="s">
        <v>45</v>
      </c>
      <c r="E28" s="241"/>
      <c r="F28" s="286" t="s">
        <v>45</v>
      </c>
      <c r="G28" s="287"/>
      <c r="H28" s="200"/>
      <c r="I28" s="201"/>
      <c r="J28" s="201"/>
      <c r="K28" s="202"/>
      <c r="L28" s="203"/>
      <c r="M28" s="203"/>
      <c r="N28" s="203"/>
      <c r="O28" s="203"/>
      <c r="P28" s="203"/>
      <c r="Q28" s="203"/>
    </row>
    <row r="29" spans="1:17" x14ac:dyDescent="0.2">
      <c r="A29" s="275" t="s">
        <v>46</v>
      </c>
      <c r="B29" s="241"/>
      <c r="C29" s="285"/>
      <c r="D29" s="286" t="s">
        <v>47</v>
      </c>
      <c r="E29" s="285"/>
      <c r="F29" s="289" t="s">
        <v>47</v>
      </c>
      <c r="G29" s="287"/>
      <c r="H29" s="200"/>
      <c r="I29" s="201"/>
      <c r="J29" s="201"/>
      <c r="K29" s="202"/>
      <c r="L29" s="203"/>
      <c r="M29" s="203"/>
      <c r="N29" s="203"/>
      <c r="O29" s="203"/>
      <c r="P29" s="203"/>
      <c r="Q29" s="203"/>
    </row>
    <row r="30" spans="1:17" x14ac:dyDescent="0.2">
      <c r="A30" s="290" t="s">
        <v>2</v>
      </c>
      <c r="B30" s="291"/>
      <c r="C30" s="292">
        <v>10</v>
      </c>
      <c r="D30" s="291" t="s">
        <v>48</v>
      </c>
      <c r="E30" s="293"/>
      <c r="F30" s="371">
        <v>0</v>
      </c>
      <c r="G30" s="372"/>
      <c r="H30" s="200"/>
      <c r="I30" s="201"/>
      <c r="J30" s="201"/>
      <c r="K30" s="202"/>
      <c r="L30" s="203"/>
      <c r="M30" s="203"/>
      <c r="N30" s="203"/>
      <c r="O30" s="203"/>
      <c r="P30" s="203"/>
      <c r="Q30" s="203"/>
    </row>
    <row r="31" spans="1:17" x14ac:dyDescent="0.2">
      <c r="A31" s="290" t="s">
        <v>49</v>
      </c>
      <c r="B31" s="291"/>
      <c r="C31" s="292">
        <f>C30</f>
        <v>10</v>
      </c>
      <c r="D31" s="291" t="s">
        <v>50</v>
      </c>
      <c r="E31" s="293"/>
      <c r="F31" s="371">
        <v>0</v>
      </c>
      <c r="G31" s="372"/>
      <c r="H31" s="294"/>
      <c r="I31" s="294"/>
      <c r="J31" s="295"/>
    </row>
    <row r="32" spans="1:17" x14ac:dyDescent="0.2">
      <c r="A32" s="290" t="s">
        <v>2</v>
      </c>
      <c r="B32" s="291"/>
      <c r="C32" s="292">
        <v>20</v>
      </c>
      <c r="D32" s="291" t="s">
        <v>50</v>
      </c>
      <c r="E32" s="293"/>
      <c r="F32" s="371">
        <v>15801.34</v>
      </c>
      <c r="G32" s="372"/>
      <c r="H32" s="294"/>
      <c r="I32" s="294"/>
      <c r="J32" s="295"/>
    </row>
    <row r="33" spans="1:10" x14ac:dyDescent="0.2">
      <c r="A33" s="290" t="s">
        <v>49</v>
      </c>
      <c r="B33" s="296"/>
      <c r="C33" s="297">
        <f>C32</f>
        <v>20</v>
      </c>
      <c r="D33" s="291" t="s">
        <v>50</v>
      </c>
      <c r="E33" s="270"/>
      <c r="F33" s="371">
        <v>3160.27</v>
      </c>
      <c r="G33" s="372"/>
      <c r="H33" s="294"/>
      <c r="I33" s="294"/>
      <c r="J33" s="295"/>
    </row>
    <row r="34" spans="1:10" x14ac:dyDescent="0.2">
      <c r="A34" s="290" t="s">
        <v>156</v>
      </c>
      <c r="B34" s="291"/>
      <c r="C34" s="298"/>
      <c r="D34" s="291"/>
      <c r="E34" s="293"/>
      <c r="F34" s="371">
        <v>0</v>
      </c>
      <c r="G34" s="372"/>
      <c r="H34" s="294"/>
      <c r="I34" s="294"/>
      <c r="J34" s="295"/>
    </row>
    <row r="35" spans="1:10" ht="16.5" thickBot="1" x14ac:dyDescent="0.3">
      <c r="A35" s="299" t="s">
        <v>51</v>
      </c>
      <c r="B35" s="300"/>
      <c r="C35" s="300"/>
      <c r="D35" s="300"/>
      <c r="E35" s="301"/>
      <c r="F35" s="373">
        <f>SUM(F30:G34)</f>
        <v>18961.61</v>
      </c>
      <c r="G35" s="374"/>
      <c r="H35" s="302"/>
      <c r="I35" s="302"/>
      <c r="J35" s="303"/>
    </row>
    <row r="36" spans="1:10" x14ac:dyDescent="0.2">
      <c r="A36" s="294"/>
      <c r="B36" s="294"/>
      <c r="C36" s="294"/>
      <c r="D36" s="294"/>
      <c r="E36" s="294"/>
      <c r="F36" s="294"/>
      <c r="G36" s="294"/>
      <c r="H36" s="294"/>
      <c r="I36" s="294"/>
      <c r="J36" s="295"/>
    </row>
    <row r="37" spans="1:10" x14ac:dyDescent="0.2">
      <c r="A37" s="304" t="s">
        <v>157</v>
      </c>
      <c r="B37" s="305"/>
      <c r="C37" s="304"/>
      <c r="D37" s="304"/>
      <c r="E37" s="304"/>
      <c r="F37" s="304"/>
      <c r="G37" s="304"/>
      <c r="H37" s="294" t="s">
        <v>0</v>
      </c>
      <c r="I37" s="294"/>
      <c r="J37" s="295"/>
    </row>
    <row r="38" spans="1:10" x14ac:dyDescent="0.2">
      <c r="A38" s="304"/>
      <c r="B38" s="375" t="s">
        <v>158</v>
      </c>
      <c r="C38" s="375"/>
      <c r="D38" s="375"/>
      <c r="E38" s="375"/>
      <c r="F38" s="375"/>
      <c r="G38" s="375"/>
      <c r="H38" s="294" t="s">
        <v>0</v>
      </c>
      <c r="I38" s="294"/>
      <c r="J38" s="295"/>
    </row>
    <row r="39" spans="1:10" x14ac:dyDescent="0.2">
      <c r="A39" s="306"/>
      <c r="B39" s="375"/>
      <c r="C39" s="375"/>
      <c r="D39" s="375"/>
      <c r="E39" s="375"/>
      <c r="F39" s="375"/>
      <c r="G39" s="375"/>
      <c r="H39" s="294" t="s">
        <v>0</v>
      </c>
      <c r="I39" s="294"/>
      <c r="J39" s="295"/>
    </row>
    <row r="40" spans="1:10" x14ac:dyDescent="0.2">
      <c r="A40" s="306"/>
      <c r="B40" s="375"/>
      <c r="C40" s="375"/>
      <c r="D40" s="375"/>
      <c r="E40" s="375"/>
      <c r="F40" s="375"/>
      <c r="G40" s="375"/>
      <c r="H40" s="294" t="s">
        <v>0</v>
      </c>
      <c r="I40" s="294"/>
      <c r="J40" s="295"/>
    </row>
    <row r="41" spans="1:10" x14ac:dyDescent="0.2">
      <c r="A41" s="306"/>
      <c r="B41" s="375"/>
      <c r="C41" s="375"/>
      <c r="D41" s="375"/>
      <c r="E41" s="375"/>
      <c r="F41" s="375"/>
      <c r="G41" s="375"/>
      <c r="H41" s="294" t="s">
        <v>0</v>
      </c>
      <c r="I41" s="294"/>
      <c r="J41" s="295"/>
    </row>
    <row r="42" spans="1:10" x14ac:dyDescent="0.2">
      <c r="A42" s="306"/>
      <c r="B42" s="375"/>
      <c r="C42" s="375"/>
      <c r="D42" s="375"/>
      <c r="E42" s="375"/>
      <c r="F42" s="375"/>
      <c r="G42" s="375"/>
      <c r="H42" s="294" t="s">
        <v>0</v>
      </c>
      <c r="I42" s="294"/>
      <c r="J42" s="295"/>
    </row>
    <row r="43" spans="1:10" x14ac:dyDescent="0.2">
      <c r="A43" s="306"/>
      <c r="B43" s="375"/>
      <c r="C43" s="375"/>
      <c r="D43" s="375"/>
      <c r="E43" s="375"/>
      <c r="F43" s="375"/>
      <c r="G43" s="375"/>
      <c r="H43" s="294" t="s">
        <v>0</v>
      </c>
      <c r="I43" s="294"/>
      <c r="J43" s="295"/>
    </row>
    <row r="44" spans="1:10" x14ac:dyDescent="0.2">
      <c r="A44" s="306"/>
      <c r="B44" s="375"/>
      <c r="C44" s="375"/>
      <c r="D44" s="375"/>
      <c r="E44" s="375"/>
      <c r="F44" s="375"/>
      <c r="G44" s="375"/>
      <c r="H44" s="294" t="s">
        <v>0</v>
      </c>
      <c r="I44" s="294"/>
      <c r="J44" s="295"/>
    </row>
    <row r="45" spans="1:10" x14ac:dyDescent="0.2">
      <c r="A45" s="306"/>
      <c r="B45" s="375"/>
      <c r="C45" s="375"/>
      <c r="D45" s="375"/>
      <c r="E45" s="375"/>
      <c r="F45" s="375"/>
      <c r="G45" s="375"/>
      <c r="H45" s="294" t="s">
        <v>0</v>
      </c>
      <c r="I45" s="294"/>
      <c r="J45" s="295"/>
    </row>
    <row r="46" spans="1:10" x14ac:dyDescent="0.2">
      <c r="A46" s="306"/>
      <c r="B46" s="375"/>
      <c r="C46" s="375"/>
      <c r="D46" s="375"/>
      <c r="E46" s="375"/>
      <c r="F46" s="375"/>
      <c r="G46" s="375"/>
      <c r="H46" s="294" t="s">
        <v>0</v>
      </c>
      <c r="I46" s="294"/>
      <c r="J46" s="295"/>
    </row>
    <row r="47" spans="1:10" x14ac:dyDescent="0.2">
      <c r="A47" s="294"/>
      <c r="B47" s="370"/>
      <c r="C47" s="370"/>
      <c r="D47" s="370"/>
      <c r="E47" s="370"/>
      <c r="F47" s="370"/>
      <c r="G47" s="370"/>
      <c r="H47" s="294"/>
      <c r="I47" s="294"/>
      <c r="J47" s="295"/>
    </row>
    <row r="48" spans="1:10" x14ac:dyDescent="0.2">
      <c r="A48" s="294"/>
      <c r="B48" s="370"/>
      <c r="C48" s="370"/>
      <c r="D48" s="370"/>
      <c r="E48" s="370"/>
      <c r="F48" s="370"/>
      <c r="G48" s="370"/>
      <c r="H48" s="294"/>
      <c r="I48" s="294"/>
      <c r="J48" s="295"/>
    </row>
    <row r="49" spans="1:10" x14ac:dyDescent="0.2">
      <c r="A49" s="294"/>
      <c r="B49" s="370"/>
      <c r="C49" s="370"/>
      <c r="D49" s="370"/>
      <c r="E49" s="370"/>
      <c r="F49" s="370"/>
      <c r="G49" s="370"/>
      <c r="H49" s="294"/>
      <c r="I49" s="294"/>
      <c r="J49" s="295"/>
    </row>
    <row r="50" spans="1:10" x14ac:dyDescent="0.2">
      <c r="A50" s="294"/>
      <c r="B50" s="370"/>
      <c r="C50" s="370"/>
      <c r="D50" s="370"/>
      <c r="E50" s="370"/>
      <c r="F50" s="370"/>
      <c r="G50" s="370"/>
      <c r="H50" s="294"/>
      <c r="I50" s="294"/>
      <c r="J50" s="295"/>
    </row>
  </sheetData>
  <mergeCells count="22">
    <mergeCell ref="C10:E10"/>
    <mergeCell ref="C11:E11"/>
    <mergeCell ref="C12:E12"/>
    <mergeCell ref="D2:E2"/>
    <mergeCell ref="C5:E5"/>
    <mergeCell ref="C7:E7"/>
    <mergeCell ref="C8:E8"/>
    <mergeCell ref="C9:E9"/>
    <mergeCell ref="A23:B23"/>
    <mergeCell ref="A27:C27"/>
    <mergeCell ref="D27:E27"/>
    <mergeCell ref="B47:G47"/>
    <mergeCell ref="B48:G48"/>
    <mergeCell ref="F30:G30"/>
    <mergeCell ref="B49:G49"/>
    <mergeCell ref="B50:G50"/>
    <mergeCell ref="F31:G31"/>
    <mergeCell ref="F32:G32"/>
    <mergeCell ref="F33:G33"/>
    <mergeCell ref="F34:G34"/>
    <mergeCell ref="F35:G35"/>
    <mergeCell ref="B38:G4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B38" sqref="B38:G46"/>
    </sheetView>
  </sheetViews>
  <sheetFormatPr defaultRowHeight="11.25" x14ac:dyDescent="0.2"/>
  <cols>
    <col min="1" max="1" width="5.85546875" style="311" customWidth="1"/>
    <col min="2" max="2" width="6.140625" style="311" customWidth="1"/>
    <col min="3" max="3" width="11.42578125" style="311" customWidth="1"/>
    <col min="4" max="4" width="15.85546875" style="311" customWidth="1"/>
    <col min="5" max="5" width="11.28515625" style="311" customWidth="1"/>
    <col min="6" max="6" width="10.85546875" style="311" customWidth="1"/>
    <col min="7" max="7" width="11" style="311" customWidth="1"/>
    <col min="8" max="8" width="11.140625" style="311" customWidth="1"/>
    <col min="9" max="9" width="10.7109375" style="311" customWidth="1"/>
    <col min="10" max="11" width="0" style="311" hidden="1" customWidth="1"/>
    <col min="12" max="256" width="9.140625" style="311"/>
    <col min="257" max="257" width="5.85546875" style="311" customWidth="1"/>
    <col min="258" max="258" width="6.140625" style="311" customWidth="1"/>
    <col min="259" max="259" width="11.42578125" style="311" customWidth="1"/>
    <col min="260" max="260" width="15.85546875" style="311" customWidth="1"/>
    <col min="261" max="261" width="11.28515625" style="311" customWidth="1"/>
    <col min="262" max="262" width="10.85546875" style="311" customWidth="1"/>
    <col min="263" max="263" width="11" style="311" customWidth="1"/>
    <col min="264" max="264" width="11.140625" style="311" customWidth="1"/>
    <col min="265" max="265" width="10.7109375" style="311" customWidth="1"/>
    <col min="266" max="267" width="0" style="311" hidden="1" customWidth="1"/>
    <col min="268" max="512" width="9.140625" style="311"/>
    <col min="513" max="513" width="5.85546875" style="311" customWidth="1"/>
    <col min="514" max="514" width="6.140625" style="311" customWidth="1"/>
    <col min="515" max="515" width="11.42578125" style="311" customWidth="1"/>
    <col min="516" max="516" width="15.85546875" style="311" customWidth="1"/>
    <col min="517" max="517" width="11.28515625" style="311" customWidth="1"/>
    <col min="518" max="518" width="10.85546875" style="311" customWidth="1"/>
    <col min="519" max="519" width="11" style="311" customWidth="1"/>
    <col min="520" max="520" width="11.140625" style="311" customWidth="1"/>
    <col min="521" max="521" width="10.7109375" style="311" customWidth="1"/>
    <col min="522" max="523" width="0" style="311" hidden="1" customWidth="1"/>
    <col min="524" max="768" width="9.140625" style="311"/>
    <col min="769" max="769" width="5.85546875" style="311" customWidth="1"/>
    <col min="770" max="770" width="6.140625" style="311" customWidth="1"/>
    <col min="771" max="771" width="11.42578125" style="311" customWidth="1"/>
    <col min="772" max="772" width="15.85546875" style="311" customWidth="1"/>
    <col min="773" max="773" width="11.28515625" style="311" customWidth="1"/>
    <col min="774" max="774" width="10.85546875" style="311" customWidth="1"/>
    <col min="775" max="775" width="11" style="311" customWidth="1"/>
    <col min="776" max="776" width="11.140625" style="311" customWidth="1"/>
    <col min="777" max="777" width="10.7109375" style="311" customWidth="1"/>
    <col min="778" max="779" width="0" style="311" hidden="1" customWidth="1"/>
    <col min="780" max="1024" width="9.140625" style="311"/>
    <col min="1025" max="1025" width="5.85546875" style="311" customWidth="1"/>
    <col min="1026" max="1026" width="6.140625" style="311" customWidth="1"/>
    <col min="1027" max="1027" width="11.42578125" style="311" customWidth="1"/>
    <col min="1028" max="1028" width="15.85546875" style="311" customWidth="1"/>
    <col min="1029" max="1029" width="11.28515625" style="311" customWidth="1"/>
    <col min="1030" max="1030" width="10.85546875" style="311" customWidth="1"/>
    <col min="1031" max="1031" width="11" style="311" customWidth="1"/>
    <col min="1032" max="1032" width="11.140625" style="311" customWidth="1"/>
    <col min="1033" max="1033" width="10.7109375" style="311" customWidth="1"/>
    <col min="1034" max="1035" width="0" style="311" hidden="1" customWidth="1"/>
    <col min="1036" max="1280" width="9.140625" style="311"/>
    <col min="1281" max="1281" width="5.85546875" style="311" customWidth="1"/>
    <col min="1282" max="1282" width="6.140625" style="311" customWidth="1"/>
    <col min="1283" max="1283" width="11.42578125" style="311" customWidth="1"/>
    <col min="1284" max="1284" width="15.85546875" style="311" customWidth="1"/>
    <col min="1285" max="1285" width="11.28515625" style="311" customWidth="1"/>
    <col min="1286" max="1286" width="10.85546875" style="311" customWidth="1"/>
    <col min="1287" max="1287" width="11" style="311" customWidth="1"/>
    <col min="1288" max="1288" width="11.140625" style="311" customWidth="1"/>
    <col min="1289" max="1289" width="10.7109375" style="311" customWidth="1"/>
    <col min="1290" max="1291" width="0" style="311" hidden="1" customWidth="1"/>
    <col min="1292" max="1536" width="9.140625" style="311"/>
    <col min="1537" max="1537" width="5.85546875" style="311" customWidth="1"/>
    <col min="1538" max="1538" width="6.140625" style="311" customWidth="1"/>
    <col min="1539" max="1539" width="11.42578125" style="311" customWidth="1"/>
    <col min="1540" max="1540" width="15.85546875" style="311" customWidth="1"/>
    <col min="1541" max="1541" width="11.28515625" style="311" customWidth="1"/>
    <col min="1542" max="1542" width="10.85546875" style="311" customWidth="1"/>
    <col min="1543" max="1543" width="11" style="311" customWidth="1"/>
    <col min="1544" max="1544" width="11.140625" style="311" customWidth="1"/>
    <col min="1545" max="1545" width="10.7109375" style="311" customWidth="1"/>
    <col min="1546" max="1547" width="0" style="311" hidden="1" customWidth="1"/>
    <col min="1548" max="1792" width="9.140625" style="311"/>
    <col min="1793" max="1793" width="5.85546875" style="311" customWidth="1"/>
    <col min="1794" max="1794" width="6.140625" style="311" customWidth="1"/>
    <col min="1795" max="1795" width="11.42578125" style="311" customWidth="1"/>
    <col min="1796" max="1796" width="15.85546875" style="311" customWidth="1"/>
    <col min="1797" max="1797" width="11.28515625" style="311" customWidth="1"/>
    <col min="1798" max="1798" width="10.85546875" style="311" customWidth="1"/>
    <col min="1799" max="1799" width="11" style="311" customWidth="1"/>
    <col min="1800" max="1800" width="11.140625" style="311" customWidth="1"/>
    <col min="1801" max="1801" width="10.7109375" style="311" customWidth="1"/>
    <col min="1802" max="1803" width="0" style="311" hidden="1" customWidth="1"/>
    <col min="1804" max="2048" width="9.140625" style="311"/>
    <col min="2049" max="2049" width="5.85546875" style="311" customWidth="1"/>
    <col min="2050" max="2050" width="6.140625" style="311" customWidth="1"/>
    <col min="2051" max="2051" width="11.42578125" style="311" customWidth="1"/>
    <col min="2052" max="2052" width="15.85546875" style="311" customWidth="1"/>
    <col min="2053" max="2053" width="11.28515625" style="311" customWidth="1"/>
    <col min="2054" max="2054" width="10.85546875" style="311" customWidth="1"/>
    <col min="2055" max="2055" width="11" style="311" customWidth="1"/>
    <col min="2056" max="2056" width="11.140625" style="311" customWidth="1"/>
    <col min="2057" max="2057" width="10.7109375" style="311" customWidth="1"/>
    <col min="2058" max="2059" width="0" style="311" hidden="1" customWidth="1"/>
    <col min="2060" max="2304" width="9.140625" style="311"/>
    <col min="2305" max="2305" width="5.85546875" style="311" customWidth="1"/>
    <col min="2306" max="2306" width="6.140625" style="311" customWidth="1"/>
    <col min="2307" max="2307" width="11.42578125" style="311" customWidth="1"/>
    <col min="2308" max="2308" width="15.85546875" style="311" customWidth="1"/>
    <col min="2309" max="2309" width="11.28515625" style="311" customWidth="1"/>
    <col min="2310" max="2310" width="10.85546875" style="311" customWidth="1"/>
    <col min="2311" max="2311" width="11" style="311" customWidth="1"/>
    <col min="2312" max="2312" width="11.140625" style="311" customWidth="1"/>
    <col min="2313" max="2313" width="10.7109375" style="311" customWidth="1"/>
    <col min="2314" max="2315" width="0" style="311" hidden="1" customWidth="1"/>
    <col min="2316" max="2560" width="9.140625" style="311"/>
    <col min="2561" max="2561" width="5.85546875" style="311" customWidth="1"/>
    <col min="2562" max="2562" width="6.140625" style="311" customWidth="1"/>
    <col min="2563" max="2563" width="11.42578125" style="311" customWidth="1"/>
    <col min="2564" max="2564" width="15.85546875" style="311" customWidth="1"/>
    <col min="2565" max="2565" width="11.28515625" style="311" customWidth="1"/>
    <col min="2566" max="2566" width="10.85546875" style="311" customWidth="1"/>
    <col min="2567" max="2567" width="11" style="311" customWidth="1"/>
    <col min="2568" max="2568" width="11.140625" style="311" customWidth="1"/>
    <col min="2569" max="2569" width="10.7109375" style="311" customWidth="1"/>
    <col min="2570" max="2571" width="0" style="311" hidden="1" customWidth="1"/>
    <col min="2572" max="2816" width="9.140625" style="311"/>
    <col min="2817" max="2817" width="5.85546875" style="311" customWidth="1"/>
    <col min="2818" max="2818" width="6.140625" style="311" customWidth="1"/>
    <col min="2819" max="2819" width="11.42578125" style="311" customWidth="1"/>
    <col min="2820" max="2820" width="15.85546875" style="311" customWidth="1"/>
    <col min="2821" max="2821" width="11.28515625" style="311" customWidth="1"/>
    <col min="2822" max="2822" width="10.85546875" style="311" customWidth="1"/>
    <col min="2823" max="2823" width="11" style="311" customWidth="1"/>
    <col min="2824" max="2824" width="11.140625" style="311" customWidth="1"/>
    <col min="2825" max="2825" width="10.7109375" style="311" customWidth="1"/>
    <col min="2826" max="2827" width="0" style="311" hidden="1" customWidth="1"/>
    <col min="2828" max="3072" width="9.140625" style="311"/>
    <col min="3073" max="3073" width="5.85546875" style="311" customWidth="1"/>
    <col min="3074" max="3074" width="6.140625" style="311" customWidth="1"/>
    <col min="3075" max="3075" width="11.42578125" style="311" customWidth="1"/>
    <col min="3076" max="3076" width="15.85546875" style="311" customWidth="1"/>
    <col min="3077" max="3077" width="11.28515625" style="311" customWidth="1"/>
    <col min="3078" max="3078" width="10.85546875" style="311" customWidth="1"/>
    <col min="3079" max="3079" width="11" style="311" customWidth="1"/>
    <col min="3080" max="3080" width="11.140625" style="311" customWidth="1"/>
    <col min="3081" max="3081" width="10.7109375" style="311" customWidth="1"/>
    <col min="3082" max="3083" width="0" style="311" hidden="1" customWidth="1"/>
    <col min="3084" max="3328" width="9.140625" style="311"/>
    <col min="3329" max="3329" width="5.85546875" style="311" customWidth="1"/>
    <col min="3330" max="3330" width="6.140625" style="311" customWidth="1"/>
    <col min="3331" max="3331" width="11.42578125" style="311" customWidth="1"/>
    <col min="3332" max="3332" width="15.85546875" style="311" customWidth="1"/>
    <col min="3333" max="3333" width="11.28515625" style="311" customWidth="1"/>
    <col min="3334" max="3334" width="10.85546875" style="311" customWidth="1"/>
    <col min="3335" max="3335" width="11" style="311" customWidth="1"/>
    <col min="3336" max="3336" width="11.140625" style="311" customWidth="1"/>
    <col min="3337" max="3337" width="10.7109375" style="311" customWidth="1"/>
    <col min="3338" max="3339" width="0" style="311" hidden="1" customWidth="1"/>
    <col min="3340" max="3584" width="9.140625" style="311"/>
    <col min="3585" max="3585" width="5.85546875" style="311" customWidth="1"/>
    <col min="3586" max="3586" width="6.140625" style="311" customWidth="1"/>
    <col min="3587" max="3587" width="11.42578125" style="311" customWidth="1"/>
    <col min="3588" max="3588" width="15.85546875" style="311" customWidth="1"/>
    <col min="3589" max="3589" width="11.28515625" style="311" customWidth="1"/>
    <col min="3590" max="3590" width="10.85546875" style="311" customWidth="1"/>
    <col min="3591" max="3591" width="11" style="311" customWidth="1"/>
    <col min="3592" max="3592" width="11.140625" style="311" customWidth="1"/>
    <col min="3593" max="3593" width="10.7109375" style="311" customWidth="1"/>
    <col min="3594" max="3595" width="0" style="311" hidden="1" customWidth="1"/>
    <col min="3596" max="3840" width="9.140625" style="311"/>
    <col min="3841" max="3841" width="5.85546875" style="311" customWidth="1"/>
    <col min="3842" max="3842" width="6.140625" style="311" customWidth="1"/>
    <col min="3843" max="3843" width="11.42578125" style="311" customWidth="1"/>
    <col min="3844" max="3844" width="15.85546875" style="311" customWidth="1"/>
    <col min="3845" max="3845" width="11.28515625" style="311" customWidth="1"/>
    <col min="3846" max="3846" width="10.85546875" style="311" customWidth="1"/>
    <col min="3847" max="3847" width="11" style="311" customWidth="1"/>
    <col min="3848" max="3848" width="11.140625" style="311" customWidth="1"/>
    <col min="3849" max="3849" width="10.7109375" style="311" customWidth="1"/>
    <col min="3850" max="3851" width="0" style="311" hidden="1" customWidth="1"/>
    <col min="3852" max="4096" width="9.140625" style="311"/>
    <col min="4097" max="4097" width="5.85546875" style="311" customWidth="1"/>
    <col min="4098" max="4098" width="6.140625" style="311" customWidth="1"/>
    <col min="4099" max="4099" width="11.42578125" style="311" customWidth="1"/>
    <col min="4100" max="4100" width="15.85546875" style="311" customWidth="1"/>
    <col min="4101" max="4101" width="11.28515625" style="311" customWidth="1"/>
    <col min="4102" max="4102" width="10.85546875" style="311" customWidth="1"/>
    <col min="4103" max="4103" width="11" style="311" customWidth="1"/>
    <col min="4104" max="4104" width="11.140625" style="311" customWidth="1"/>
    <col min="4105" max="4105" width="10.7109375" style="311" customWidth="1"/>
    <col min="4106" max="4107" width="0" style="311" hidden="1" customWidth="1"/>
    <col min="4108" max="4352" width="9.140625" style="311"/>
    <col min="4353" max="4353" width="5.85546875" style="311" customWidth="1"/>
    <col min="4354" max="4354" width="6.140625" style="311" customWidth="1"/>
    <col min="4355" max="4355" width="11.42578125" style="311" customWidth="1"/>
    <col min="4356" max="4356" width="15.85546875" style="311" customWidth="1"/>
    <col min="4357" max="4357" width="11.28515625" style="311" customWidth="1"/>
    <col min="4358" max="4358" width="10.85546875" style="311" customWidth="1"/>
    <col min="4359" max="4359" width="11" style="311" customWidth="1"/>
    <col min="4360" max="4360" width="11.140625" style="311" customWidth="1"/>
    <col min="4361" max="4361" width="10.7109375" style="311" customWidth="1"/>
    <col min="4362" max="4363" width="0" style="311" hidden="1" customWidth="1"/>
    <col min="4364" max="4608" width="9.140625" style="311"/>
    <col min="4609" max="4609" width="5.85546875" style="311" customWidth="1"/>
    <col min="4610" max="4610" width="6.140625" style="311" customWidth="1"/>
    <col min="4611" max="4611" width="11.42578125" style="311" customWidth="1"/>
    <col min="4612" max="4612" width="15.85546875" style="311" customWidth="1"/>
    <col min="4613" max="4613" width="11.28515625" style="311" customWidth="1"/>
    <col min="4614" max="4614" width="10.85546875" style="311" customWidth="1"/>
    <col min="4615" max="4615" width="11" style="311" customWidth="1"/>
    <col min="4616" max="4616" width="11.140625" style="311" customWidth="1"/>
    <col min="4617" max="4617" width="10.7109375" style="311" customWidth="1"/>
    <col min="4618" max="4619" width="0" style="311" hidden="1" customWidth="1"/>
    <col min="4620" max="4864" width="9.140625" style="311"/>
    <col min="4865" max="4865" width="5.85546875" style="311" customWidth="1"/>
    <col min="4866" max="4866" width="6.140625" style="311" customWidth="1"/>
    <col min="4867" max="4867" width="11.42578125" style="311" customWidth="1"/>
    <col min="4868" max="4868" width="15.85546875" style="311" customWidth="1"/>
    <col min="4869" max="4869" width="11.28515625" style="311" customWidth="1"/>
    <col min="4870" max="4870" width="10.85546875" style="311" customWidth="1"/>
    <col min="4871" max="4871" width="11" style="311" customWidth="1"/>
    <col min="4872" max="4872" width="11.140625" style="311" customWidth="1"/>
    <col min="4873" max="4873" width="10.7109375" style="311" customWidth="1"/>
    <col min="4874" max="4875" width="0" style="311" hidden="1" customWidth="1"/>
    <col min="4876" max="5120" width="9.140625" style="311"/>
    <col min="5121" max="5121" width="5.85546875" style="311" customWidth="1"/>
    <col min="5122" max="5122" width="6.140625" style="311" customWidth="1"/>
    <col min="5123" max="5123" width="11.42578125" style="311" customWidth="1"/>
    <col min="5124" max="5124" width="15.85546875" style="311" customWidth="1"/>
    <col min="5125" max="5125" width="11.28515625" style="311" customWidth="1"/>
    <col min="5126" max="5126" width="10.85546875" style="311" customWidth="1"/>
    <col min="5127" max="5127" width="11" style="311" customWidth="1"/>
    <col min="5128" max="5128" width="11.140625" style="311" customWidth="1"/>
    <col min="5129" max="5129" width="10.7109375" style="311" customWidth="1"/>
    <col min="5130" max="5131" width="0" style="311" hidden="1" customWidth="1"/>
    <col min="5132" max="5376" width="9.140625" style="311"/>
    <col min="5377" max="5377" width="5.85546875" style="311" customWidth="1"/>
    <col min="5378" max="5378" width="6.140625" style="311" customWidth="1"/>
    <col min="5379" max="5379" width="11.42578125" style="311" customWidth="1"/>
    <col min="5380" max="5380" width="15.85546875" style="311" customWidth="1"/>
    <col min="5381" max="5381" width="11.28515625" style="311" customWidth="1"/>
    <col min="5382" max="5382" width="10.85546875" style="311" customWidth="1"/>
    <col min="5383" max="5383" width="11" style="311" customWidth="1"/>
    <col min="5384" max="5384" width="11.140625" style="311" customWidth="1"/>
    <col min="5385" max="5385" width="10.7109375" style="311" customWidth="1"/>
    <col min="5386" max="5387" width="0" style="311" hidden="1" customWidth="1"/>
    <col min="5388" max="5632" width="9.140625" style="311"/>
    <col min="5633" max="5633" width="5.85546875" style="311" customWidth="1"/>
    <col min="5634" max="5634" width="6.140625" style="311" customWidth="1"/>
    <col min="5635" max="5635" width="11.42578125" style="311" customWidth="1"/>
    <col min="5636" max="5636" width="15.85546875" style="311" customWidth="1"/>
    <col min="5637" max="5637" width="11.28515625" style="311" customWidth="1"/>
    <col min="5638" max="5638" width="10.85546875" style="311" customWidth="1"/>
    <col min="5639" max="5639" width="11" style="311" customWidth="1"/>
    <col min="5640" max="5640" width="11.140625" style="311" customWidth="1"/>
    <col min="5641" max="5641" width="10.7109375" style="311" customWidth="1"/>
    <col min="5642" max="5643" width="0" style="311" hidden="1" customWidth="1"/>
    <col min="5644" max="5888" width="9.140625" style="311"/>
    <col min="5889" max="5889" width="5.85546875" style="311" customWidth="1"/>
    <col min="5890" max="5890" width="6.140625" style="311" customWidth="1"/>
    <col min="5891" max="5891" width="11.42578125" style="311" customWidth="1"/>
    <col min="5892" max="5892" width="15.85546875" style="311" customWidth="1"/>
    <col min="5893" max="5893" width="11.28515625" style="311" customWidth="1"/>
    <col min="5894" max="5894" width="10.85546875" style="311" customWidth="1"/>
    <col min="5895" max="5895" width="11" style="311" customWidth="1"/>
    <col min="5896" max="5896" width="11.140625" style="311" customWidth="1"/>
    <col min="5897" max="5897" width="10.7109375" style="311" customWidth="1"/>
    <col min="5898" max="5899" width="0" style="311" hidden="1" customWidth="1"/>
    <col min="5900" max="6144" width="9.140625" style="311"/>
    <col min="6145" max="6145" width="5.85546875" style="311" customWidth="1"/>
    <col min="6146" max="6146" width="6.140625" style="311" customWidth="1"/>
    <col min="6147" max="6147" width="11.42578125" style="311" customWidth="1"/>
    <col min="6148" max="6148" width="15.85546875" style="311" customWidth="1"/>
    <col min="6149" max="6149" width="11.28515625" style="311" customWidth="1"/>
    <col min="6150" max="6150" width="10.85546875" style="311" customWidth="1"/>
    <col min="6151" max="6151" width="11" style="311" customWidth="1"/>
    <col min="6152" max="6152" width="11.140625" style="311" customWidth="1"/>
    <col min="6153" max="6153" width="10.7109375" style="311" customWidth="1"/>
    <col min="6154" max="6155" width="0" style="311" hidden="1" customWidth="1"/>
    <col min="6156" max="6400" width="9.140625" style="311"/>
    <col min="6401" max="6401" width="5.85546875" style="311" customWidth="1"/>
    <col min="6402" max="6402" width="6.140625" style="311" customWidth="1"/>
    <col min="6403" max="6403" width="11.42578125" style="311" customWidth="1"/>
    <col min="6404" max="6404" width="15.85546875" style="311" customWidth="1"/>
    <col min="6405" max="6405" width="11.28515625" style="311" customWidth="1"/>
    <col min="6406" max="6406" width="10.85546875" style="311" customWidth="1"/>
    <col min="6407" max="6407" width="11" style="311" customWidth="1"/>
    <col min="6408" max="6408" width="11.140625" style="311" customWidth="1"/>
    <col min="6409" max="6409" width="10.7109375" style="311" customWidth="1"/>
    <col min="6410" max="6411" width="0" style="311" hidden="1" customWidth="1"/>
    <col min="6412" max="6656" width="9.140625" style="311"/>
    <col min="6657" max="6657" width="5.85546875" style="311" customWidth="1"/>
    <col min="6658" max="6658" width="6.140625" style="311" customWidth="1"/>
    <col min="6659" max="6659" width="11.42578125" style="311" customWidth="1"/>
    <col min="6660" max="6660" width="15.85546875" style="311" customWidth="1"/>
    <col min="6661" max="6661" width="11.28515625" style="311" customWidth="1"/>
    <col min="6662" max="6662" width="10.85546875" style="311" customWidth="1"/>
    <col min="6663" max="6663" width="11" style="311" customWidth="1"/>
    <col min="6664" max="6664" width="11.140625" style="311" customWidth="1"/>
    <col min="6665" max="6665" width="10.7109375" style="311" customWidth="1"/>
    <col min="6666" max="6667" width="0" style="311" hidden="1" customWidth="1"/>
    <col min="6668" max="6912" width="9.140625" style="311"/>
    <col min="6913" max="6913" width="5.85546875" style="311" customWidth="1"/>
    <col min="6914" max="6914" width="6.140625" style="311" customWidth="1"/>
    <col min="6915" max="6915" width="11.42578125" style="311" customWidth="1"/>
    <col min="6916" max="6916" width="15.85546875" style="311" customWidth="1"/>
    <col min="6917" max="6917" width="11.28515625" style="311" customWidth="1"/>
    <col min="6918" max="6918" width="10.85546875" style="311" customWidth="1"/>
    <col min="6919" max="6919" width="11" style="311" customWidth="1"/>
    <col min="6920" max="6920" width="11.140625" style="311" customWidth="1"/>
    <col min="6921" max="6921" width="10.7109375" style="311" customWidth="1"/>
    <col min="6922" max="6923" width="0" style="311" hidden="1" customWidth="1"/>
    <col min="6924" max="7168" width="9.140625" style="311"/>
    <col min="7169" max="7169" width="5.85546875" style="311" customWidth="1"/>
    <col min="7170" max="7170" width="6.140625" style="311" customWidth="1"/>
    <col min="7171" max="7171" width="11.42578125" style="311" customWidth="1"/>
    <col min="7172" max="7172" width="15.85546875" style="311" customWidth="1"/>
    <col min="7173" max="7173" width="11.28515625" style="311" customWidth="1"/>
    <col min="7174" max="7174" width="10.85546875" style="311" customWidth="1"/>
    <col min="7175" max="7175" width="11" style="311" customWidth="1"/>
    <col min="7176" max="7176" width="11.140625" style="311" customWidth="1"/>
    <col min="7177" max="7177" width="10.7109375" style="311" customWidth="1"/>
    <col min="7178" max="7179" width="0" style="311" hidden="1" customWidth="1"/>
    <col min="7180" max="7424" width="9.140625" style="311"/>
    <col min="7425" max="7425" width="5.85546875" style="311" customWidth="1"/>
    <col min="7426" max="7426" width="6.140625" style="311" customWidth="1"/>
    <col min="7427" max="7427" width="11.42578125" style="311" customWidth="1"/>
    <col min="7428" max="7428" width="15.85546875" style="311" customWidth="1"/>
    <col min="7429" max="7429" width="11.28515625" style="311" customWidth="1"/>
    <col min="7430" max="7430" width="10.85546875" style="311" customWidth="1"/>
    <col min="7431" max="7431" width="11" style="311" customWidth="1"/>
    <col min="7432" max="7432" width="11.140625" style="311" customWidth="1"/>
    <col min="7433" max="7433" width="10.7109375" style="311" customWidth="1"/>
    <col min="7434" max="7435" width="0" style="311" hidden="1" customWidth="1"/>
    <col min="7436" max="7680" width="9.140625" style="311"/>
    <col min="7681" max="7681" width="5.85546875" style="311" customWidth="1"/>
    <col min="7682" max="7682" width="6.140625" style="311" customWidth="1"/>
    <col min="7683" max="7683" width="11.42578125" style="311" customWidth="1"/>
    <col min="7684" max="7684" width="15.85546875" style="311" customWidth="1"/>
    <col min="7685" max="7685" width="11.28515625" style="311" customWidth="1"/>
    <col min="7686" max="7686" width="10.85546875" style="311" customWidth="1"/>
    <col min="7687" max="7687" width="11" style="311" customWidth="1"/>
    <col min="7688" max="7688" width="11.140625" style="311" customWidth="1"/>
    <col min="7689" max="7689" width="10.7109375" style="311" customWidth="1"/>
    <col min="7690" max="7691" width="0" style="311" hidden="1" customWidth="1"/>
    <col min="7692" max="7936" width="9.140625" style="311"/>
    <col min="7937" max="7937" width="5.85546875" style="311" customWidth="1"/>
    <col min="7938" max="7938" width="6.140625" style="311" customWidth="1"/>
    <col min="7939" max="7939" width="11.42578125" style="311" customWidth="1"/>
    <col min="7940" max="7940" width="15.85546875" style="311" customWidth="1"/>
    <col min="7941" max="7941" width="11.28515625" style="311" customWidth="1"/>
    <col min="7942" max="7942" width="10.85546875" style="311" customWidth="1"/>
    <col min="7943" max="7943" width="11" style="311" customWidth="1"/>
    <col min="7944" max="7944" width="11.140625" style="311" customWidth="1"/>
    <col min="7945" max="7945" width="10.7109375" style="311" customWidth="1"/>
    <col min="7946" max="7947" width="0" style="311" hidden="1" customWidth="1"/>
    <col min="7948" max="8192" width="9.140625" style="311"/>
    <col min="8193" max="8193" width="5.85546875" style="311" customWidth="1"/>
    <col min="8194" max="8194" width="6.140625" style="311" customWidth="1"/>
    <col min="8195" max="8195" width="11.42578125" style="311" customWidth="1"/>
    <col min="8196" max="8196" width="15.85546875" style="311" customWidth="1"/>
    <col min="8197" max="8197" width="11.28515625" style="311" customWidth="1"/>
    <col min="8198" max="8198" width="10.85546875" style="311" customWidth="1"/>
    <col min="8199" max="8199" width="11" style="311" customWidth="1"/>
    <col min="8200" max="8200" width="11.140625" style="311" customWidth="1"/>
    <col min="8201" max="8201" width="10.7109375" style="311" customWidth="1"/>
    <col min="8202" max="8203" width="0" style="311" hidden="1" customWidth="1"/>
    <col min="8204" max="8448" width="9.140625" style="311"/>
    <col min="8449" max="8449" width="5.85546875" style="311" customWidth="1"/>
    <col min="8450" max="8450" width="6.140625" style="311" customWidth="1"/>
    <col min="8451" max="8451" width="11.42578125" style="311" customWidth="1"/>
    <col min="8452" max="8452" width="15.85546875" style="311" customWidth="1"/>
    <col min="8453" max="8453" width="11.28515625" style="311" customWidth="1"/>
    <col min="8454" max="8454" width="10.85546875" style="311" customWidth="1"/>
    <col min="8455" max="8455" width="11" style="311" customWidth="1"/>
    <col min="8456" max="8456" width="11.140625" style="311" customWidth="1"/>
    <col min="8457" max="8457" width="10.7109375" style="311" customWidth="1"/>
    <col min="8458" max="8459" width="0" style="311" hidden="1" customWidth="1"/>
    <col min="8460" max="8704" width="9.140625" style="311"/>
    <col min="8705" max="8705" width="5.85546875" style="311" customWidth="1"/>
    <col min="8706" max="8706" width="6.140625" style="311" customWidth="1"/>
    <col min="8707" max="8707" width="11.42578125" style="311" customWidth="1"/>
    <col min="8708" max="8708" width="15.85546875" style="311" customWidth="1"/>
    <col min="8709" max="8709" width="11.28515625" style="311" customWidth="1"/>
    <col min="8710" max="8710" width="10.85546875" style="311" customWidth="1"/>
    <col min="8711" max="8711" width="11" style="311" customWidth="1"/>
    <col min="8712" max="8712" width="11.140625" style="311" customWidth="1"/>
    <col min="8713" max="8713" width="10.7109375" style="311" customWidth="1"/>
    <col min="8714" max="8715" width="0" style="311" hidden="1" customWidth="1"/>
    <col min="8716" max="8960" width="9.140625" style="311"/>
    <col min="8961" max="8961" width="5.85546875" style="311" customWidth="1"/>
    <col min="8962" max="8962" width="6.140625" style="311" customWidth="1"/>
    <col min="8963" max="8963" width="11.42578125" style="311" customWidth="1"/>
    <col min="8964" max="8964" width="15.85546875" style="311" customWidth="1"/>
    <col min="8965" max="8965" width="11.28515625" style="311" customWidth="1"/>
    <col min="8966" max="8966" width="10.85546875" style="311" customWidth="1"/>
    <col min="8967" max="8967" width="11" style="311" customWidth="1"/>
    <col min="8968" max="8968" width="11.140625" style="311" customWidth="1"/>
    <col min="8969" max="8969" width="10.7109375" style="311" customWidth="1"/>
    <col min="8970" max="8971" width="0" style="311" hidden="1" customWidth="1"/>
    <col min="8972" max="9216" width="9.140625" style="311"/>
    <col min="9217" max="9217" width="5.85546875" style="311" customWidth="1"/>
    <col min="9218" max="9218" width="6.140625" style="311" customWidth="1"/>
    <col min="9219" max="9219" width="11.42578125" style="311" customWidth="1"/>
    <col min="9220" max="9220" width="15.85546875" style="311" customWidth="1"/>
    <col min="9221" max="9221" width="11.28515625" style="311" customWidth="1"/>
    <col min="9222" max="9222" width="10.85546875" style="311" customWidth="1"/>
    <col min="9223" max="9223" width="11" style="311" customWidth="1"/>
    <col min="9224" max="9224" width="11.140625" style="311" customWidth="1"/>
    <col min="9225" max="9225" width="10.7109375" style="311" customWidth="1"/>
    <col min="9226" max="9227" width="0" style="311" hidden="1" customWidth="1"/>
    <col min="9228" max="9472" width="9.140625" style="311"/>
    <col min="9473" max="9473" width="5.85546875" style="311" customWidth="1"/>
    <col min="9474" max="9474" width="6.140625" style="311" customWidth="1"/>
    <col min="9475" max="9475" width="11.42578125" style="311" customWidth="1"/>
    <col min="9476" max="9476" width="15.85546875" style="311" customWidth="1"/>
    <col min="9477" max="9477" width="11.28515625" style="311" customWidth="1"/>
    <col min="9478" max="9478" width="10.85546875" style="311" customWidth="1"/>
    <col min="9479" max="9479" width="11" style="311" customWidth="1"/>
    <col min="9480" max="9480" width="11.140625" style="311" customWidth="1"/>
    <col min="9481" max="9481" width="10.7109375" style="311" customWidth="1"/>
    <col min="9482" max="9483" width="0" style="311" hidden="1" customWidth="1"/>
    <col min="9484" max="9728" width="9.140625" style="311"/>
    <col min="9729" max="9729" width="5.85546875" style="311" customWidth="1"/>
    <col min="9730" max="9730" width="6.140625" style="311" customWidth="1"/>
    <col min="9731" max="9731" width="11.42578125" style="311" customWidth="1"/>
    <col min="9732" max="9732" width="15.85546875" style="311" customWidth="1"/>
    <col min="9733" max="9733" width="11.28515625" style="311" customWidth="1"/>
    <col min="9734" max="9734" width="10.85546875" style="311" customWidth="1"/>
    <col min="9735" max="9735" width="11" style="311" customWidth="1"/>
    <col min="9736" max="9736" width="11.140625" style="311" customWidth="1"/>
    <col min="9737" max="9737" width="10.7109375" style="311" customWidth="1"/>
    <col min="9738" max="9739" width="0" style="311" hidden="1" customWidth="1"/>
    <col min="9740" max="9984" width="9.140625" style="311"/>
    <col min="9985" max="9985" width="5.85546875" style="311" customWidth="1"/>
    <col min="9986" max="9986" width="6.140625" style="311" customWidth="1"/>
    <col min="9987" max="9987" width="11.42578125" style="311" customWidth="1"/>
    <col min="9988" max="9988" width="15.85546875" style="311" customWidth="1"/>
    <col min="9989" max="9989" width="11.28515625" style="311" customWidth="1"/>
    <col min="9990" max="9990" width="10.85546875" style="311" customWidth="1"/>
    <col min="9991" max="9991" width="11" style="311" customWidth="1"/>
    <col min="9992" max="9992" width="11.140625" style="311" customWidth="1"/>
    <col min="9993" max="9993" width="10.7109375" style="311" customWidth="1"/>
    <col min="9994" max="9995" width="0" style="311" hidden="1" customWidth="1"/>
    <col min="9996" max="10240" width="9.140625" style="311"/>
    <col min="10241" max="10241" width="5.85546875" style="311" customWidth="1"/>
    <col min="10242" max="10242" width="6.140625" style="311" customWidth="1"/>
    <col min="10243" max="10243" width="11.42578125" style="311" customWidth="1"/>
    <col min="10244" max="10244" width="15.85546875" style="311" customWidth="1"/>
    <col min="10245" max="10245" width="11.28515625" style="311" customWidth="1"/>
    <col min="10246" max="10246" width="10.85546875" style="311" customWidth="1"/>
    <col min="10247" max="10247" width="11" style="311" customWidth="1"/>
    <col min="10248" max="10248" width="11.140625" style="311" customWidth="1"/>
    <col min="10249" max="10249" width="10.7109375" style="311" customWidth="1"/>
    <col min="10250" max="10251" width="0" style="311" hidden="1" customWidth="1"/>
    <col min="10252" max="10496" width="9.140625" style="311"/>
    <col min="10497" max="10497" width="5.85546875" style="311" customWidth="1"/>
    <col min="10498" max="10498" width="6.140625" style="311" customWidth="1"/>
    <col min="10499" max="10499" width="11.42578125" style="311" customWidth="1"/>
    <col min="10500" max="10500" width="15.85546875" style="311" customWidth="1"/>
    <col min="10501" max="10501" width="11.28515625" style="311" customWidth="1"/>
    <col min="10502" max="10502" width="10.85546875" style="311" customWidth="1"/>
    <col min="10503" max="10503" width="11" style="311" customWidth="1"/>
    <col min="10504" max="10504" width="11.140625" style="311" customWidth="1"/>
    <col min="10505" max="10505" width="10.7109375" style="311" customWidth="1"/>
    <col min="10506" max="10507" width="0" style="311" hidden="1" customWidth="1"/>
    <col min="10508" max="10752" width="9.140625" style="311"/>
    <col min="10753" max="10753" width="5.85546875" style="311" customWidth="1"/>
    <col min="10754" max="10754" width="6.140625" style="311" customWidth="1"/>
    <col min="10755" max="10755" width="11.42578125" style="311" customWidth="1"/>
    <col min="10756" max="10756" width="15.85546875" style="311" customWidth="1"/>
    <col min="10757" max="10757" width="11.28515625" style="311" customWidth="1"/>
    <col min="10758" max="10758" width="10.85546875" style="311" customWidth="1"/>
    <col min="10759" max="10759" width="11" style="311" customWidth="1"/>
    <col min="10760" max="10760" width="11.140625" style="311" customWidth="1"/>
    <col min="10761" max="10761" width="10.7109375" style="311" customWidth="1"/>
    <col min="10762" max="10763" width="0" style="311" hidden="1" customWidth="1"/>
    <col min="10764" max="11008" width="9.140625" style="311"/>
    <col min="11009" max="11009" width="5.85546875" style="311" customWidth="1"/>
    <col min="11010" max="11010" width="6.140625" style="311" customWidth="1"/>
    <col min="11011" max="11011" width="11.42578125" style="311" customWidth="1"/>
    <col min="11012" max="11012" width="15.85546875" style="311" customWidth="1"/>
    <col min="11013" max="11013" width="11.28515625" style="311" customWidth="1"/>
    <col min="11014" max="11014" width="10.85546875" style="311" customWidth="1"/>
    <col min="11015" max="11015" width="11" style="311" customWidth="1"/>
    <col min="11016" max="11016" width="11.140625" style="311" customWidth="1"/>
    <col min="11017" max="11017" width="10.7109375" style="311" customWidth="1"/>
    <col min="11018" max="11019" width="0" style="311" hidden="1" customWidth="1"/>
    <col min="11020" max="11264" width="9.140625" style="311"/>
    <col min="11265" max="11265" width="5.85546875" style="311" customWidth="1"/>
    <col min="11266" max="11266" width="6.140625" style="311" customWidth="1"/>
    <col min="11267" max="11267" width="11.42578125" style="311" customWidth="1"/>
    <col min="11268" max="11268" width="15.85546875" style="311" customWidth="1"/>
    <col min="11269" max="11269" width="11.28515625" style="311" customWidth="1"/>
    <col min="11270" max="11270" width="10.85546875" style="311" customWidth="1"/>
    <col min="11271" max="11271" width="11" style="311" customWidth="1"/>
    <col min="11272" max="11272" width="11.140625" style="311" customWidth="1"/>
    <col min="11273" max="11273" width="10.7109375" style="311" customWidth="1"/>
    <col min="11274" max="11275" width="0" style="311" hidden="1" customWidth="1"/>
    <col min="11276" max="11520" width="9.140625" style="311"/>
    <col min="11521" max="11521" width="5.85546875" style="311" customWidth="1"/>
    <col min="11522" max="11522" width="6.140625" style="311" customWidth="1"/>
    <col min="11523" max="11523" width="11.42578125" style="311" customWidth="1"/>
    <col min="11524" max="11524" width="15.85546875" style="311" customWidth="1"/>
    <col min="11525" max="11525" width="11.28515625" style="311" customWidth="1"/>
    <col min="11526" max="11526" width="10.85546875" style="311" customWidth="1"/>
    <col min="11527" max="11527" width="11" style="311" customWidth="1"/>
    <col min="11528" max="11528" width="11.140625" style="311" customWidth="1"/>
    <col min="11529" max="11529" width="10.7109375" style="311" customWidth="1"/>
    <col min="11530" max="11531" width="0" style="311" hidden="1" customWidth="1"/>
    <col min="11532" max="11776" width="9.140625" style="311"/>
    <col min="11777" max="11777" width="5.85546875" style="311" customWidth="1"/>
    <col min="11778" max="11778" width="6.140625" style="311" customWidth="1"/>
    <col min="11779" max="11779" width="11.42578125" style="311" customWidth="1"/>
    <col min="11780" max="11780" width="15.85546875" style="311" customWidth="1"/>
    <col min="11781" max="11781" width="11.28515625" style="311" customWidth="1"/>
    <col min="11782" max="11782" width="10.85546875" style="311" customWidth="1"/>
    <col min="11783" max="11783" width="11" style="311" customWidth="1"/>
    <col min="11784" max="11784" width="11.140625" style="311" customWidth="1"/>
    <col min="11785" max="11785" width="10.7109375" style="311" customWidth="1"/>
    <col min="11786" max="11787" width="0" style="311" hidden="1" customWidth="1"/>
    <col min="11788" max="12032" width="9.140625" style="311"/>
    <col min="12033" max="12033" width="5.85546875" style="311" customWidth="1"/>
    <col min="12034" max="12034" width="6.140625" style="311" customWidth="1"/>
    <col min="12035" max="12035" width="11.42578125" style="311" customWidth="1"/>
    <col min="12036" max="12036" width="15.85546875" style="311" customWidth="1"/>
    <col min="12037" max="12037" width="11.28515625" style="311" customWidth="1"/>
    <col min="12038" max="12038" width="10.85546875" style="311" customWidth="1"/>
    <col min="12039" max="12039" width="11" style="311" customWidth="1"/>
    <col min="12040" max="12040" width="11.140625" style="311" customWidth="1"/>
    <col min="12041" max="12041" width="10.7109375" style="311" customWidth="1"/>
    <col min="12042" max="12043" width="0" style="311" hidden="1" customWidth="1"/>
    <col min="12044" max="12288" width="9.140625" style="311"/>
    <col min="12289" max="12289" width="5.85546875" style="311" customWidth="1"/>
    <col min="12290" max="12290" width="6.140625" style="311" customWidth="1"/>
    <col min="12291" max="12291" width="11.42578125" style="311" customWidth="1"/>
    <col min="12292" max="12292" width="15.85546875" style="311" customWidth="1"/>
    <col min="12293" max="12293" width="11.28515625" style="311" customWidth="1"/>
    <col min="12294" max="12294" width="10.85546875" style="311" customWidth="1"/>
    <col min="12295" max="12295" width="11" style="311" customWidth="1"/>
    <col min="12296" max="12296" width="11.140625" style="311" customWidth="1"/>
    <col min="12297" max="12297" width="10.7109375" style="311" customWidth="1"/>
    <col min="12298" max="12299" width="0" style="311" hidden="1" customWidth="1"/>
    <col min="12300" max="12544" width="9.140625" style="311"/>
    <col min="12545" max="12545" width="5.85546875" style="311" customWidth="1"/>
    <col min="12546" max="12546" width="6.140625" style="311" customWidth="1"/>
    <col min="12547" max="12547" width="11.42578125" style="311" customWidth="1"/>
    <col min="12548" max="12548" width="15.85546875" style="311" customWidth="1"/>
    <col min="12549" max="12549" width="11.28515625" style="311" customWidth="1"/>
    <col min="12550" max="12550" width="10.85546875" style="311" customWidth="1"/>
    <col min="12551" max="12551" width="11" style="311" customWidth="1"/>
    <col min="12552" max="12552" width="11.140625" style="311" customWidth="1"/>
    <col min="12553" max="12553" width="10.7109375" style="311" customWidth="1"/>
    <col min="12554" max="12555" width="0" style="311" hidden="1" customWidth="1"/>
    <col min="12556" max="12800" width="9.140625" style="311"/>
    <col min="12801" max="12801" width="5.85546875" style="311" customWidth="1"/>
    <col min="12802" max="12802" width="6.140625" style="311" customWidth="1"/>
    <col min="12803" max="12803" width="11.42578125" style="311" customWidth="1"/>
    <col min="12804" max="12804" width="15.85546875" style="311" customWidth="1"/>
    <col min="12805" max="12805" width="11.28515625" style="311" customWidth="1"/>
    <col min="12806" max="12806" width="10.85546875" style="311" customWidth="1"/>
    <col min="12807" max="12807" width="11" style="311" customWidth="1"/>
    <col min="12808" max="12808" width="11.140625" style="311" customWidth="1"/>
    <col min="12809" max="12809" width="10.7109375" style="311" customWidth="1"/>
    <col min="12810" max="12811" width="0" style="311" hidden="1" customWidth="1"/>
    <col min="12812" max="13056" width="9.140625" style="311"/>
    <col min="13057" max="13057" width="5.85546875" style="311" customWidth="1"/>
    <col min="13058" max="13058" width="6.140625" style="311" customWidth="1"/>
    <col min="13059" max="13059" width="11.42578125" style="311" customWidth="1"/>
    <col min="13060" max="13060" width="15.85546875" style="311" customWidth="1"/>
    <col min="13061" max="13061" width="11.28515625" style="311" customWidth="1"/>
    <col min="13062" max="13062" width="10.85546875" style="311" customWidth="1"/>
    <col min="13063" max="13063" width="11" style="311" customWidth="1"/>
    <col min="13064" max="13064" width="11.140625" style="311" customWidth="1"/>
    <col min="13065" max="13065" width="10.7109375" style="311" customWidth="1"/>
    <col min="13066" max="13067" width="0" style="311" hidden="1" customWidth="1"/>
    <col min="13068" max="13312" width="9.140625" style="311"/>
    <col min="13313" max="13313" width="5.85546875" style="311" customWidth="1"/>
    <col min="13314" max="13314" width="6.140625" style="311" customWidth="1"/>
    <col min="13315" max="13315" width="11.42578125" style="311" customWidth="1"/>
    <col min="13316" max="13316" width="15.85546875" style="311" customWidth="1"/>
    <col min="13317" max="13317" width="11.28515625" style="311" customWidth="1"/>
    <col min="13318" max="13318" width="10.85546875" style="311" customWidth="1"/>
    <col min="13319" max="13319" width="11" style="311" customWidth="1"/>
    <col min="13320" max="13320" width="11.140625" style="311" customWidth="1"/>
    <col min="13321" max="13321" width="10.7109375" style="311" customWidth="1"/>
    <col min="13322" max="13323" width="0" style="311" hidden="1" customWidth="1"/>
    <col min="13324" max="13568" width="9.140625" style="311"/>
    <col min="13569" max="13569" width="5.85546875" style="311" customWidth="1"/>
    <col min="13570" max="13570" width="6.140625" style="311" customWidth="1"/>
    <col min="13571" max="13571" width="11.42578125" style="311" customWidth="1"/>
    <col min="13572" max="13572" width="15.85546875" style="311" customWidth="1"/>
    <col min="13573" max="13573" width="11.28515625" style="311" customWidth="1"/>
    <col min="13574" max="13574" width="10.85546875" style="311" customWidth="1"/>
    <col min="13575" max="13575" width="11" style="311" customWidth="1"/>
    <col min="13576" max="13576" width="11.140625" style="311" customWidth="1"/>
    <col min="13577" max="13577" width="10.7109375" style="311" customWidth="1"/>
    <col min="13578" max="13579" width="0" style="311" hidden="1" customWidth="1"/>
    <col min="13580" max="13824" width="9.140625" style="311"/>
    <col min="13825" max="13825" width="5.85546875" style="311" customWidth="1"/>
    <col min="13826" max="13826" width="6.140625" style="311" customWidth="1"/>
    <col min="13827" max="13827" width="11.42578125" style="311" customWidth="1"/>
    <col min="13828" max="13828" width="15.85546875" style="311" customWidth="1"/>
    <col min="13829" max="13829" width="11.28515625" style="311" customWidth="1"/>
    <col min="13830" max="13830" width="10.85546875" style="311" customWidth="1"/>
    <col min="13831" max="13831" width="11" style="311" customWidth="1"/>
    <col min="13832" max="13832" width="11.140625" style="311" customWidth="1"/>
    <col min="13833" max="13833" width="10.7109375" style="311" customWidth="1"/>
    <col min="13834" max="13835" width="0" style="311" hidden="1" customWidth="1"/>
    <col min="13836" max="14080" width="9.140625" style="311"/>
    <col min="14081" max="14081" width="5.85546875" style="311" customWidth="1"/>
    <col min="14082" max="14082" width="6.140625" style="311" customWidth="1"/>
    <col min="14083" max="14083" width="11.42578125" style="311" customWidth="1"/>
    <col min="14084" max="14084" width="15.85546875" style="311" customWidth="1"/>
    <col min="14085" max="14085" width="11.28515625" style="311" customWidth="1"/>
    <col min="14086" max="14086" width="10.85546875" style="311" customWidth="1"/>
    <col min="14087" max="14087" width="11" style="311" customWidth="1"/>
    <col min="14088" max="14088" width="11.140625" style="311" customWidth="1"/>
    <col min="14089" max="14089" width="10.7109375" style="311" customWidth="1"/>
    <col min="14090" max="14091" width="0" style="311" hidden="1" customWidth="1"/>
    <col min="14092" max="14336" width="9.140625" style="311"/>
    <col min="14337" max="14337" width="5.85546875" style="311" customWidth="1"/>
    <col min="14338" max="14338" width="6.140625" style="311" customWidth="1"/>
    <col min="14339" max="14339" width="11.42578125" style="311" customWidth="1"/>
    <col min="14340" max="14340" width="15.85546875" style="311" customWidth="1"/>
    <col min="14341" max="14341" width="11.28515625" style="311" customWidth="1"/>
    <col min="14342" max="14342" width="10.85546875" style="311" customWidth="1"/>
    <col min="14343" max="14343" width="11" style="311" customWidth="1"/>
    <col min="14344" max="14344" width="11.140625" style="311" customWidth="1"/>
    <col min="14345" max="14345" width="10.7109375" style="311" customWidth="1"/>
    <col min="14346" max="14347" width="0" style="311" hidden="1" customWidth="1"/>
    <col min="14348" max="14592" width="9.140625" style="311"/>
    <col min="14593" max="14593" width="5.85546875" style="311" customWidth="1"/>
    <col min="14594" max="14594" width="6.140625" style="311" customWidth="1"/>
    <col min="14595" max="14595" width="11.42578125" style="311" customWidth="1"/>
    <col min="14596" max="14596" width="15.85546875" style="311" customWidth="1"/>
    <col min="14597" max="14597" width="11.28515625" style="311" customWidth="1"/>
    <col min="14598" max="14598" width="10.85546875" style="311" customWidth="1"/>
    <col min="14599" max="14599" width="11" style="311" customWidth="1"/>
    <col min="14600" max="14600" width="11.140625" style="311" customWidth="1"/>
    <col min="14601" max="14601" width="10.7109375" style="311" customWidth="1"/>
    <col min="14602" max="14603" width="0" style="311" hidden="1" customWidth="1"/>
    <col min="14604" max="14848" width="9.140625" style="311"/>
    <col min="14849" max="14849" width="5.85546875" style="311" customWidth="1"/>
    <col min="14850" max="14850" width="6.140625" style="311" customWidth="1"/>
    <col min="14851" max="14851" width="11.42578125" style="311" customWidth="1"/>
    <col min="14852" max="14852" width="15.85546875" style="311" customWidth="1"/>
    <col min="14853" max="14853" width="11.28515625" style="311" customWidth="1"/>
    <col min="14854" max="14854" width="10.85546875" style="311" customWidth="1"/>
    <col min="14855" max="14855" width="11" style="311" customWidth="1"/>
    <col min="14856" max="14856" width="11.140625" style="311" customWidth="1"/>
    <col min="14857" max="14857" width="10.7109375" style="311" customWidth="1"/>
    <col min="14858" max="14859" width="0" style="311" hidden="1" customWidth="1"/>
    <col min="14860" max="15104" width="9.140625" style="311"/>
    <col min="15105" max="15105" width="5.85546875" style="311" customWidth="1"/>
    <col min="15106" max="15106" width="6.140625" style="311" customWidth="1"/>
    <col min="15107" max="15107" width="11.42578125" style="311" customWidth="1"/>
    <col min="15108" max="15108" width="15.85546875" style="311" customWidth="1"/>
    <col min="15109" max="15109" width="11.28515625" style="311" customWidth="1"/>
    <col min="15110" max="15110" width="10.85546875" style="311" customWidth="1"/>
    <col min="15111" max="15111" width="11" style="311" customWidth="1"/>
    <col min="15112" max="15112" width="11.140625" style="311" customWidth="1"/>
    <col min="15113" max="15113" width="10.7109375" style="311" customWidth="1"/>
    <col min="15114" max="15115" width="0" style="311" hidden="1" customWidth="1"/>
    <col min="15116" max="15360" width="9.140625" style="311"/>
    <col min="15361" max="15361" width="5.85546875" style="311" customWidth="1"/>
    <col min="15362" max="15362" width="6.140625" style="311" customWidth="1"/>
    <col min="15363" max="15363" width="11.42578125" style="311" customWidth="1"/>
    <col min="15364" max="15364" width="15.85546875" style="311" customWidth="1"/>
    <col min="15365" max="15365" width="11.28515625" style="311" customWidth="1"/>
    <col min="15366" max="15366" width="10.85546875" style="311" customWidth="1"/>
    <col min="15367" max="15367" width="11" style="311" customWidth="1"/>
    <col min="15368" max="15368" width="11.140625" style="311" customWidth="1"/>
    <col min="15369" max="15369" width="10.7109375" style="311" customWidth="1"/>
    <col min="15370" max="15371" width="0" style="311" hidden="1" customWidth="1"/>
    <col min="15372" max="15616" width="9.140625" style="311"/>
    <col min="15617" max="15617" width="5.85546875" style="311" customWidth="1"/>
    <col min="15618" max="15618" width="6.140625" style="311" customWidth="1"/>
    <col min="15619" max="15619" width="11.42578125" style="311" customWidth="1"/>
    <col min="15620" max="15620" width="15.85546875" style="311" customWidth="1"/>
    <col min="15621" max="15621" width="11.28515625" style="311" customWidth="1"/>
    <col min="15622" max="15622" width="10.85546875" style="311" customWidth="1"/>
    <col min="15623" max="15623" width="11" style="311" customWidth="1"/>
    <col min="15624" max="15624" width="11.140625" style="311" customWidth="1"/>
    <col min="15625" max="15625" width="10.7109375" style="311" customWidth="1"/>
    <col min="15626" max="15627" width="0" style="311" hidden="1" customWidth="1"/>
    <col min="15628" max="15872" width="9.140625" style="311"/>
    <col min="15873" max="15873" width="5.85546875" style="311" customWidth="1"/>
    <col min="15874" max="15874" width="6.140625" style="311" customWidth="1"/>
    <col min="15875" max="15875" width="11.42578125" style="311" customWidth="1"/>
    <col min="15876" max="15876" width="15.85546875" style="311" customWidth="1"/>
    <col min="15877" max="15877" width="11.28515625" style="311" customWidth="1"/>
    <col min="15878" max="15878" width="10.85546875" style="311" customWidth="1"/>
    <col min="15879" max="15879" width="11" style="311" customWidth="1"/>
    <col min="15880" max="15880" width="11.140625" style="311" customWidth="1"/>
    <col min="15881" max="15881" width="10.7109375" style="311" customWidth="1"/>
    <col min="15882" max="15883" width="0" style="311" hidden="1" customWidth="1"/>
    <col min="15884" max="16128" width="9.140625" style="311"/>
    <col min="16129" max="16129" width="5.85546875" style="311" customWidth="1"/>
    <col min="16130" max="16130" width="6.140625" style="311" customWidth="1"/>
    <col min="16131" max="16131" width="11.42578125" style="311" customWidth="1"/>
    <col min="16132" max="16132" width="15.85546875" style="311" customWidth="1"/>
    <col min="16133" max="16133" width="11.28515625" style="311" customWidth="1"/>
    <col min="16134" max="16134" width="10.85546875" style="311" customWidth="1"/>
    <col min="16135" max="16135" width="11" style="311" customWidth="1"/>
    <col min="16136" max="16136" width="11.140625" style="311" customWidth="1"/>
    <col min="16137" max="16137" width="10.7109375" style="311" customWidth="1"/>
    <col min="16138" max="16139" width="0" style="311" hidden="1" customWidth="1"/>
    <col min="16140" max="16384" width="9.140625" style="311"/>
  </cols>
  <sheetData>
    <row r="1" spans="1:9" x14ac:dyDescent="0.2">
      <c r="A1" s="307" t="s">
        <v>1</v>
      </c>
      <c r="B1" s="308"/>
      <c r="C1" s="309" t="s">
        <v>159</v>
      </c>
      <c r="D1" s="308"/>
      <c r="E1" s="308"/>
      <c r="F1" s="308"/>
      <c r="G1" s="309" t="s">
        <v>53</v>
      </c>
      <c r="H1" s="308" t="s">
        <v>142</v>
      </c>
      <c r="I1" s="310"/>
    </row>
    <row r="2" spans="1:9" ht="12" thickBot="1" x14ac:dyDescent="0.25">
      <c r="A2" s="312" t="s">
        <v>54</v>
      </c>
      <c r="B2" s="313"/>
      <c r="C2" s="314" t="s">
        <v>160</v>
      </c>
      <c r="D2" s="313"/>
      <c r="E2" s="313"/>
      <c r="F2" s="313"/>
      <c r="G2" s="314" t="s">
        <v>148</v>
      </c>
      <c r="H2" s="313"/>
      <c r="I2" s="315"/>
    </row>
    <row r="4" spans="1:9" ht="18" x14ac:dyDescent="0.25">
      <c r="A4" s="395" t="s">
        <v>55</v>
      </c>
      <c r="B4" s="395"/>
      <c r="C4" s="395"/>
      <c r="D4" s="395"/>
      <c r="E4" s="395"/>
      <c r="F4" s="395"/>
      <c r="G4" s="395"/>
      <c r="H4" s="395"/>
      <c r="I4" s="395"/>
    </row>
    <row r="5" spans="1:9" ht="12" thickBot="1" x14ac:dyDescent="0.25"/>
    <row r="6" spans="1:9" x14ac:dyDescent="0.2">
      <c r="A6" s="316" t="s">
        <v>56</v>
      </c>
      <c r="B6" s="317"/>
      <c r="C6" s="318"/>
      <c r="D6" s="319"/>
      <c r="E6" s="320" t="s">
        <v>4</v>
      </c>
      <c r="F6" s="320" t="s">
        <v>5</v>
      </c>
      <c r="G6" s="320" t="s">
        <v>6</v>
      </c>
      <c r="H6" s="320" t="s">
        <v>7</v>
      </c>
      <c r="I6" s="321" t="s">
        <v>8</v>
      </c>
    </row>
    <row r="7" spans="1:9" x14ac:dyDescent="0.2">
      <c r="A7" s="322" t="s">
        <v>161</v>
      </c>
      <c r="B7" s="323" t="s">
        <v>162</v>
      </c>
      <c r="C7" s="324"/>
      <c r="D7" s="325"/>
      <c r="E7" s="326">
        <v>194.4</v>
      </c>
      <c r="F7" s="326">
        <v>0</v>
      </c>
      <c r="G7" s="326">
        <v>0</v>
      </c>
      <c r="H7" s="326">
        <v>0</v>
      </c>
      <c r="I7" s="327">
        <v>0</v>
      </c>
    </row>
    <row r="8" spans="1:9" x14ac:dyDescent="0.2">
      <c r="A8" s="322" t="s">
        <v>176</v>
      </c>
      <c r="B8" s="323" t="s">
        <v>177</v>
      </c>
      <c r="C8" s="324"/>
      <c r="D8" s="325"/>
      <c r="E8" s="326">
        <v>1972</v>
      </c>
      <c r="F8" s="326">
        <v>0</v>
      </c>
      <c r="G8" s="326">
        <v>0</v>
      </c>
      <c r="H8" s="326">
        <v>0</v>
      </c>
      <c r="I8" s="327">
        <v>0</v>
      </c>
    </row>
    <row r="9" spans="1:9" x14ac:dyDescent="0.2">
      <c r="A9" s="322" t="s">
        <v>182</v>
      </c>
      <c r="B9" s="323" t="s">
        <v>183</v>
      </c>
      <c r="C9" s="324"/>
      <c r="D9" s="325"/>
      <c r="E9" s="326">
        <v>777</v>
      </c>
      <c r="F9" s="326">
        <v>0</v>
      </c>
      <c r="G9" s="326">
        <v>0</v>
      </c>
      <c r="H9" s="326">
        <v>0</v>
      </c>
      <c r="I9" s="327">
        <v>0</v>
      </c>
    </row>
    <row r="10" spans="1:9" x14ac:dyDescent="0.2">
      <c r="A10" s="322" t="s">
        <v>178</v>
      </c>
      <c r="B10" s="323" t="s">
        <v>179</v>
      </c>
      <c r="C10" s="324"/>
      <c r="D10" s="325"/>
      <c r="E10" s="326">
        <v>346</v>
      </c>
      <c r="F10" s="326">
        <v>0</v>
      </c>
      <c r="G10" s="326">
        <v>0</v>
      </c>
      <c r="H10" s="326">
        <v>0</v>
      </c>
      <c r="I10" s="327">
        <v>0</v>
      </c>
    </row>
    <row r="11" spans="1:9" x14ac:dyDescent="0.2">
      <c r="A11" s="322" t="s">
        <v>169</v>
      </c>
      <c r="B11" s="323" t="s">
        <v>170</v>
      </c>
      <c r="C11" s="324"/>
      <c r="D11" s="325"/>
      <c r="E11" s="326">
        <v>0</v>
      </c>
      <c r="F11" s="326">
        <v>181.8</v>
      </c>
      <c r="G11" s="326">
        <v>0</v>
      </c>
      <c r="H11" s="326">
        <v>0</v>
      </c>
      <c r="I11" s="327">
        <v>0</v>
      </c>
    </row>
    <row r="12" spans="1:9" x14ac:dyDescent="0.2">
      <c r="A12" s="322" t="s">
        <v>163</v>
      </c>
      <c r="B12" s="323" t="s">
        <v>164</v>
      </c>
      <c r="C12" s="324"/>
      <c r="D12" s="325"/>
      <c r="E12" s="326">
        <v>0</v>
      </c>
      <c r="F12" s="326">
        <v>8244.84</v>
      </c>
      <c r="G12" s="326">
        <v>0</v>
      </c>
      <c r="H12" s="326">
        <v>0</v>
      </c>
      <c r="I12" s="327">
        <v>0</v>
      </c>
    </row>
    <row r="13" spans="1:9" x14ac:dyDescent="0.2">
      <c r="A13" s="322" t="s">
        <v>173</v>
      </c>
      <c r="B13" s="323" t="s">
        <v>174</v>
      </c>
      <c r="C13" s="324"/>
      <c r="D13" s="325"/>
      <c r="E13" s="326">
        <v>0</v>
      </c>
      <c r="F13" s="326">
        <v>492.5</v>
      </c>
      <c r="G13" s="326">
        <v>0</v>
      </c>
      <c r="H13" s="326">
        <v>0</v>
      </c>
      <c r="I13" s="327">
        <v>0</v>
      </c>
    </row>
    <row r="14" spans="1:9" x14ac:dyDescent="0.2">
      <c r="A14" s="322" t="s">
        <v>184</v>
      </c>
      <c r="B14" s="323" t="s">
        <v>185</v>
      </c>
      <c r="C14" s="324"/>
      <c r="D14" s="325"/>
      <c r="E14" s="326">
        <v>0</v>
      </c>
      <c r="F14" s="326">
        <v>1266</v>
      </c>
      <c r="G14" s="326">
        <v>0</v>
      </c>
      <c r="H14" s="326">
        <v>0</v>
      </c>
      <c r="I14" s="327">
        <v>0</v>
      </c>
    </row>
    <row r="15" spans="1:9" x14ac:dyDescent="0.2">
      <c r="A15" s="322" t="s">
        <v>180</v>
      </c>
      <c r="B15" s="323" t="s">
        <v>181</v>
      </c>
      <c r="C15" s="324"/>
      <c r="D15" s="325"/>
      <c r="E15" s="326">
        <v>0</v>
      </c>
      <c r="F15" s="326">
        <v>43.5</v>
      </c>
      <c r="G15" s="326">
        <v>0</v>
      </c>
      <c r="H15" s="326">
        <v>0</v>
      </c>
      <c r="I15" s="327">
        <v>0</v>
      </c>
    </row>
    <row r="16" spans="1:9" x14ac:dyDescent="0.2">
      <c r="A16" s="322" t="s">
        <v>175</v>
      </c>
      <c r="B16" s="323" t="s">
        <v>166</v>
      </c>
      <c r="C16" s="324"/>
      <c r="D16" s="325"/>
      <c r="E16" s="326">
        <v>0</v>
      </c>
      <c r="F16" s="326">
        <v>216.8</v>
      </c>
      <c r="G16" s="326">
        <v>0</v>
      </c>
      <c r="H16" s="326">
        <v>0</v>
      </c>
      <c r="I16" s="327">
        <v>2066.5</v>
      </c>
    </row>
    <row r="17" spans="1:10" ht="12" thickBot="1" x14ac:dyDescent="0.25">
      <c r="A17" s="328"/>
      <c r="B17" s="329" t="s">
        <v>57</v>
      </c>
      <c r="C17" s="330"/>
      <c r="D17" s="331"/>
      <c r="E17" s="332">
        <f>SUM(E7:E16)</f>
        <v>3289.4</v>
      </c>
      <c r="F17" s="332">
        <f>SUM(F7:F16)</f>
        <v>10445.439999999999</v>
      </c>
      <c r="G17" s="332">
        <f>SUM(G7:G16)</f>
        <v>0</v>
      </c>
      <c r="H17" s="332">
        <f>SUM(H7:H16)</f>
        <v>0</v>
      </c>
      <c r="I17" s="333">
        <f>SUM(I7:I16)</f>
        <v>2066.5</v>
      </c>
    </row>
    <row r="18" spans="1:10" x14ac:dyDescent="0.2">
      <c r="A18" s="334"/>
    </row>
    <row r="19" spans="1:10" ht="18" x14ac:dyDescent="0.25">
      <c r="A19" s="395" t="s">
        <v>58</v>
      </c>
      <c r="B19" s="395"/>
      <c r="C19" s="395"/>
      <c r="D19" s="395"/>
      <c r="E19" s="395"/>
      <c r="F19" s="395"/>
      <c r="G19" s="395"/>
      <c r="H19" s="395"/>
      <c r="I19" s="395"/>
    </row>
    <row r="20" spans="1:10" ht="12" thickBot="1" x14ac:dyDescent="0.25"/>
    <row r="21" spans="1:10" x14ac:dyDescent="0.2">
      <c r="A21" s="316" t="s">
        <v>59</v>
      </c>
      <c r="B21" s="318"/>
      <c r="C21" s="318"/>
      <c r="D21" s="319"/>
      <c r="E21" s="335" t="s">
        <v>167</v>
      </c>
      <c r="F21" s="335" t="s">
        <v>3</v>
      </c>
      <c r="G21" s="335" t="s">
        <v>61</v>
      </c>
      <c r="H21" s="317"/>
      <c r="I21" s="336" t="s">
        <v>168</v>
      </c>
      <c r="J21" s="337"/>
    </row>
    <row r="22" spans="1:10" ht="12" thickBot="1" x14ac:dyDescent="0.25">
      <c r="A22" s="338"/>
      <c r="B22" s="339" t="s">
        <v>62</v>
      </c>
      <c r="C22" s="339"/>
      <c r="D22" s="340"/>
      <c r="E22" s="341"/>
      <c r="F22" s="341"/>
      <c r="G22" s="341"/>
      <c r="H22" s="342"/>
      <c r="I22" s="343"/>
      <c r="J22" s="337"/>
    </row>
  </sheetData>
  <mergeCells count="2">
    <mergeCell ref="A4:I4"/>
    <mergeCell ref="A19:I19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showGridLines="0" workbookViewId="0">
      <selection activeCell="B38" sqref="B38:G4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customWidth="1"/>
    <col min="11" max="11" width="40.140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266" max="266" width="27.42578125" customWidth="1"/>
    <col min="267" max="267" width="40.140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522" max="522" width="27.42578125" customWidth="1"/>
    <col min="523" max="523" width="40.140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778" max="778" width="27.42578125" customWidth="1"/>
    <col min="779" max="779" width="40.140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034" max="1034" width="27.42578125" customWidth="1"/>
    <col min="1035" max="1035" width="40.140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290" max="1290" width="27.42578125" customWidth="1"/>
    <col min="1291" max="1291" width="40.140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546" max="1546" width="27.42578125" customWidth="1"/>
    <col min="1547" max="1547" width="40.140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1802" max="1802" width="27.42578125" customWidth="1"/>
    <col min="1803" max="1803" width="40.140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058" max="2058" width="27.42578125" customWidth="1"/>
    <col min="2059" max="2059" width="40.140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314" max="2314" width="27.42578125" customWidth="1"/>
    <col min="2315" max="2315" width="40.140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570" max="2570" width="27.42578125" customWidth="1"/>
    <col min="2571" max="2571" width="40.140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2826" max="2826" width="27.42578125" customWidth="1"/>
    <col min="2827" max="2827" width="40.140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082" max="3082" width="27.42578125" customWidth="1"/>
    <col min="3083" max="3083" width="40.140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338" max="3338" width="27.42578125" customWidth="1"/>
    <col min="3339" max="3339" width="40.140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594" max="3594" width="27.42578125" customWidth="1"/>
    <col min="3595" max="3595" width="40.140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3850" max="3850" width="27.42578125" customWidth="1"/>
    <col min="3851" max="3851" width="40.140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106" max="4106" width="27.42578125" customWidth="1"/>
    <col min="4107" max="4107" width="40.140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362" max="4362" width="27.42578125" customWidth="1"/>
    <col min="4363" max="4363" width="40.140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618" max="4618" width="27.42578125" customWidth="1"/>
    <col min="4619" max="4619" width="40.140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4874" max="4874" width="27.42578125" customWidth="1"/>
    <col min="4875" max="4875" width="40.140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130" max="5130" width="27.42578125" customWidth="1"/>
    <col min="5131" max="5131" width="40.140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386" max="5386" width="27.42578125" customWidth="1"/>
    <col min="5387" max="5387" width="40.140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642" max="5642" width="27.42578125" customWidth="1"/>
    <col min="5643" max="5643" width="40.140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5898" max="5898" width="27.42578125" customWidth="1"/>
    <col min="5899" max="5899" width="40.140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154" max="6154" width="27.42578125" customWidth="1"/>
    <col min="6155" max="6155" width="40.140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410" max="6410" width="27.42578125" customWidth="1"/>
    <col min="6411" max="6411" width="40.140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666" max="6666" width="27.42578125" customWidth="1"/>
    <col min="6667" max="6667" width="40.140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6922" max="6922" width="27.42578125" customWidth="1"/>
    <col min="6923" max="6923" width="40.140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178" max="7178" width="27.42578125" customWidth="1"/>
    <col min="7179" max="7179" width="40.140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434" max="7434" width="27.42578125" customWidth="1"/>
    <col min="7435" max="7435" width="40.140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690" max="7690" width="27.42578125" customWidth="1"/>
    <col min="7691" max="7691" width="40.140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7946" max="7946" width="27.42578125" customWidth="1"/>
    <col min="7947" max="7947" width="40.140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202" max="8202" width="27.42578125" customWidth="1"/>
    <col min="8203" max="8203" width="40.140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458" max="8458" width="27.42578125" customWidth="1"/>
    <col min="8459" max="8459" width="40.140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714" max="8714" width="27.42578125" customWidth="1"/>
    <col min="8715" max="8715" width="40.140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8970" max="8970" width="27.42578125" customWidth="1"/>
    <col min="8971" max="8971" width="40.140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226" max="9226" width="27.42578125" customWidth="1"/>
    <col min="9227" max="9227" width="40.140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482" max="9482" width="27.42578125" customWidth="1"/>
    <col min="9483" max="9483" width="40.140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738" max="9738" width="27.42578125" customWidth="1"/>
    <col min="9739" max="9739" width="40.140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9994" max="9994" width="27.42578125" customWidth="1"/>
    <col min="9995" max="9995" width="40.140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250" max="10250" width="27.42578125" customWidth="1"/>
    <col min="10251" max="10251" width="40.140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506" max="10506" width="27.42578125" customWidth="1"/>
    <col min="10507" max="10507" width="40.140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0762" max="10762" width="27.42578125" customWidth="1"/>
    <col min="10763" max="10763" width="40.140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018" max="11018" width="27.42578125" customWidth="1"/>
    <col min="11019" max="11019" width="40.140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274" max="11274" width="27.42578125" customWidth="1"/>
    <col min="11275" max="11275" width="40.140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530" max="11530" width="27.42578125" customWidth="1"/>
    <col min="11531" max="11531" width="40.140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1786" max="11786" width="27.42578125" customWidth="1"/>
    <col min="11787" max="11787" width="40.140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042" max="12042" width="27.42578125" customWidth="1"/>
    <col min="12043" max="12043" width="40.140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298" max="12298" width="27.42578125" customWidth="1"/>
    <col min="12299" max="12299" width="40.140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554" max="12554" width="27.42578125" customWidth="1"/>
    <col min="12555" max="12555" width="40.140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2810" max="12810" width="27.42578125" customWidth="1"/>
    <col min="12811" max="12811" width="40.140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066" max="13066" width="27.42578125" customWidth="1"/>
    <col min="13067" max="13067" width="40.140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322" max="13322" width="27.42578125" customWidth="1"/>
    <col min="13323" max="13323" width="40.140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578" max="13578" width="27.42578125" customWidth="1"/>
    <col min="13579" max="13579" width="40.140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3834" max="13834" width="27.42578125" customWidth="1"/>
    <col min="13835" max="13835" width="40.140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090" max="14090" width="27.42578125" customWidth="1"/>
    <col min="14091" max="14091" width="40.140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346" max="14346" width="27.42578125" customWidth="1"/>
    <col min="14347" max="14347" width="40.140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602" max="14602" width="27.42578125" customWidth="1"/>
    <col min="14603" max="14603" width="40.140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4858" max="14858" width="27.42578125" customWidth="1"/>
    <col min="14859" max="14859" width="40.140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114" max="15114" width="27.42578125" customWidth="1"/>
    <col min="15115" max="15115" width="40.140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370" max="15370" width="27.42578125" customWidth="1"/>
    <col min="15371" max="15371" width="40.140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626" max="15626" width="27.42578125" customWidth="1"/>
    <col min="15627" max="15627" width="40.140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5882" max="15882" width="27.42578125" customWidth="1"/>
    <col min="15883" max="15883" width="40.140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  <col min="16138" max="16138" width="27.42578125" customWidth="1"/>
    <col min="16139" max="16139" width="40.140625" customWidth="1"/>
  </cols>
  <sheetData>
    <row r="1" spans="1:17" ht="24.75" customHeight="1" thickBot="1" x14ac:dyDescent="0.25">
      <c r="A1" s="198" t="s">
        <v>9</v>
      </c>
      <c r="B1" s="199"/>
      <c r="C1" s="199"/>
      <c r="D1" s="199"/>
      <c r="E1" s="199"/>
      <c r="F1" s="199"/>
      <c r="G1" s="199"/>
      <c r="H1" s="200"/>
      <c r="I1" s="201"/>
      <c r="J1" s="201"/>
      <c r="K1" s="202"/>
      <c r="L1" s="203"/>
      <c r="M1" s="203"/>
      <c r="N1" s="203"/>
      <c r="O1" s="203"/>
      <c r="P1" s="203"/>
      <c r="Q1" s="203"/>
    </row>
    <row r="2" spans="1:17" x14ac:dyDescent="0.2">
      <c r="A2" s="204" t="s">
        <v>10</v>
      </c>
      <c r="B2" s="205"/>
      <c r="C2" s="206" t="s">
        <v>142</v>
      </c>
      <c r="D2" s="386" t="s">
        <v>149</v>
      </c>
      <c r="E2" s="387"/>
      <c r="F2" s="207" t="s">
        <v>11</v>
      </c>
      <c r="G2" s="208"/>
      <c r="H2" s="209"/>
      <c r="I2" s="210"/>
      <c r="J2" s="211" t="s">
        <v>149</v>
      </c>
      <c r="K2" s="202"/>
      <c r="L2" s="203"/>
      <c r="M2" s="203"/>
      <c r="N2" s="203"/>
      <c r="O2" s="203"/>
      <c r="P2" s="203"/>
      <c r="Q2" s="203"/>
    </row>
    <row r="3" spans="1:17" hidden="1" x14ac:dyDescent="0.2">
      <c r="A3" s="212"/>
      <c r="B3" s="213"/>
      <c r="C3" s="214"/>
      <c r="D3" s="214"/>
      <c r="E3" s="213"/>
      <c r="F3" s="215"/>
      <c r="G3" s="216"/>
      <c r="H3" s="209"/>
      <c r="I3" s="217"/>
      <c r="J3" s="218"/>
      <c r="K3" s="202"/>
      <c r="L3" s="203"/>
      <c r="M3" s="203"/>
      <c r="N3" s="203"/>
      <c r="O3" s="203"/>
      <c r="P3" s="203"/>
      <c r="Q3" s="203"/>
    </row>
    <row r="4" spans="1:17" x14ac:dyDescent="0.2">
      <c r="A4" s="219" t="s">
        <v>12</v>
      </c>
      <c r="B4" s="220"/>
      <c r="C4" s="221" t="s">
        <v>150</v>
      </c>
      <c r="D4" s="222"/>
      <c r="E4" s="223"/>
      <c r="F4" s="215" t="s">
        <v>13</v>
      </c>
      <c r="G4" s="216"/>
      <c r="H4" s="209"/>
      <c r="I4" s="217"/>
      <c r="J4" s="218"/>
      <c r="K4" s="202"/>
      <c r="L4" s="203"/>
      <c r="M4" s="203"/>
      <c r="N4" s="203"/>
      <c r="O4" s="203"/>
      <c r="P4" s="203"/>
      <c r="Q4" s="203"/>
    </row>
    <row r="5" spans="1:17" x14ac:dyDescent="0.2">
      <c r="A5" s="224" t="s">
        <v>81</v>
      </c>
      <c r="B5" s="225"/>
      <c r="C5" s="388" t="s">
        <v>151</v>
      </c>
      <c r="D5" s="389"/>
      <c r="E5" s="390"/>
      <c r="F5" s="215" t="s">
        <v>14</v>
      </c>
      <c r="G5" s="216"/>
      <c r="H5" s="226"/>
      <c r="I5" s="227"/>
      <c r="J5" s="218"/>
      <c r="K5" s="228" t="s">
        <v>151</v>
      </c>
      <c r="L5" s="203"/>
      <c r="M5" s="203"/>
      <c r="N5" s="203"/>
      <c r="O5" s="203"/>
      <c r="P5" s="203"/>
      <c r="Q5" s="203"/>
    </row>
    <row r="6" spans="1:17" x14ac:dyDescent="0.2">
      <c r="A6" s="229" t="s">
        <v>15</v>
      </c>
      <c r="B6" s="223"/>
      <c r="C6" s="222" t="s">
        <v>152</v>
      </c>
      <c r="D6" s="222"/>
      <c r="E6" s="223"/>
      <c r="F6" s="230" t="s">
        <v>16</v>
      </c>
      <c r="G6" s="231"/>
      <c r="H6" s="232"/>
      <c r="I6" s="227"/>
      <c r="J6" s="218"/>
      <c r="K6" s="202"/>
      <c r="L6" s="203"/>
      <c r="M6" s="203"/>
      <c r="N6" s="203"/>
      <c r="O6" s="203"/>
      <c r="P6" s="203"/>
      <c r="Q6" s="203"/>
    </row>
    <row r="7" spans="1:17" ht="25.5" x14ac:dyDescent="0.2">
      <c r="A7" s="224" t="s">
        <v>153</v>
      </c>
      <c r="B7" s="233"/>
      <c r="C7" s="391" t="s">
        <v>79</v>
      </c>
      <c r="D7" s="392"/>
      <c r="E7" s="393"/>
      <c r="F7" s="234" t="s">
        <v>17</v>
      </c>
      <c r="G7" s="231">
        <v>0</v>
      </c>
      <c r="H7" s="235"/>
      <c r="I7" s="236"/>
      <c r="J7" s="218"/>
      <c r="K7" s="228" t="s">
        <v>79</v>
      </c>
      <c r="L7" s="203"/>
      <c r="M7" s="203"/>
      <c r="N7" s="203"/>
      <c r="O7" s="203"/>
      <c r="P7" s="203"/>
      <c r="Q7" s="203"/>
    </row>
    <row r="8" spans="1:17" x14ac:dyDescent="0.2">
      <c r="A8" s="237" t="s">
        <v>18</v>
      </c>
      <c r="B8" s="215"/>
      <c r="C8" s="382"/>
      <c r="D8" s="382"/>
      <c r="E8" s="394"/>
      <c r="F8" s="238" t="s">
        <v>19</v>
      </c>
      <c r="G8" s="216"/>
      <c r="H8" s="239"/>
      <c r="I8" s="240"/>
      <c r="J8" s="201"/>
      <c r="K8" s="202"/>
      <c r="L8" s="203"/>
      <c r="M8" s="203"/>
      <c r="N8" s="203"/>
      <c r="O8" s="203"/>
      <c r="P8" s="203"/>
      <c r="Q8" s="203"/>
    </row>
    <row r="9" spans="1:17" x14ac:dyDescent="0.2">
      <c r="A9" s="237" t="s">
        <v>20</v>
      </c>
      <c r="B9" s="215"/>
      <c r="C9" s="382">
        <f>C10</f>
        <v>0</v>
      </c>
      <c r="D9" s="382"/>
      <c r="E9" s="394"/>
      <c r="F9" s="241"/>
      <c r="G9" s="242"/>
      <c r="H9" s="243"/>
      <c r="I9" s="201"/>
      <c r="J9" s="201"/>
      <c r="K9" s="202"/>
      <c r="L9" s="203"/>
      <c r="M9" s="203"/>
      <c r="N9" s="203"/>
      <c r="O9" s="203"/>
      <c r="P9" s="203"/>
      <c r="Q9" s="203"/>
    </row>
    <row r="10" spans="1:17" x14ac:dyDescent="0.2">
      <c r="A10" s="237" t="s">
        <v>21</v>
      </c>
      <c r="B10" s="215"/>
      <c r="C10" s="382"/>
      <c r="D10" s="382"/>
      <c r="E10" s="382"/>
      <c r="F10" s="244"/>
      <c r="G10" s="242"/>
      <c r="H10" s="245"/>
      <c r="I10" s="201"/>
      <c r="J10" s="246"/>
      <c r="K10" s="202"/>
      <c r="L10" s="203"/>
      <c r="M10" s="203"/>
      <c r="N10" s="203"/>
      <c r="O10" s="203"/>
      <c r="P10" s="203"/>
      <c r="Q10" s="203"/>
    </row>
    <row r="11" spans="1:17" x14ac:dyDescent="0.2">
      <c r="A11" s="237" t="s">
        <v>22</v>
      </c>
      <c r="B11" s="215"/>
      <c r="C11" s="382"/>
      <c r="D11" s="382"/>
      <c r="E11" s="382"/>
      <c r="F11" s="247" t="s">
        <v>23</v>
      </c>
      <c r="G11" s="248"/>
      <c r="H11" s="243"/>
      <c r="I11" s="201"/>
      <c r="J11" s="201"/>
      <c r="K11" s="202"/>
      <c r="L11" s="203"/>
      <c r="M11" s="203"/>
      <c r="N11" s="203"/>
      <c r="O11" s="203"/>
      <c r="P11" s="203"/>
      <c r="Q11" s="203"/>
    </row>
    <row r="12" spans="1:17" x14ac:dyDescent="0.2">
      <c r="A12" s="249" t="s">
        <v>24</v>
      </c>
      <c r="B12" s="223"/>
      <c r="C12" s="383" t="s">
        <v>121</v>
      </c>
      <c r="D12" s="384"/>
      <c r="E12" s="385"/>
      <c r="F12" s="250" t="s">
        <v>25</v>
      </c>
      <c r="G12" s="251"/>
      <c r="H12" s="243"/>
      <c r="I12" s="201"/>
      <c r="J12" s="201"/>
      <c r="K12" s="202"/>
      <c r="L12" s="203"/>
      <c r="M12" s="203"/>
      <c r="N12" s="203"/>
      <c r="O12" s="203"/>
      <c r="P12" s="203"/>
      <c r="Q12" s="203"/>
    </row>
    <row r="13" spans="1:17" ht="28.5" customHeight="1" thickBot="1" x14ac:dyDescent="0.25">
      <c r="A13" s="252" t="s">
        <v>26</v>
      </c>
      <c r="B13" s="253"/>
      <c r="C13" s="253"/>
      <c r="D13" s="253"/>
      <c r="E13" s="254"/>
      <c r="F13" s="254"/>
      <c r="G13" s="255"/>
      <c r="H13" s="243"/>
      <c r="I13" s="201"/>
      <c r="J13" s="201"/>
      <c r="K13" s="202"/>
      <c r="L13" s="203"/>
      <c r="M13" s="203"/>
      <c r="N13" s="203"/>
      <c r="O13" s="203"/>
      <c r="P13" s="203"/>
      <c r="Q13" s="203"/>
    </row>
    <row r="14" spans="1:17" ht="17.25" customHeight="1" thickBot="1" x14ac:dyDescent="0.25">
      <c r="A14" s="256" t="s">
        <v>27</v>
      </c>
      <c r="B14" s="257"/>
      <c r="C14" s="258"/>
      <c r="D14" s="259" t="str">
        <f>'01 R103429641 R6'!A22</f>
        <v>Název VRN</v>
      </c>
      <c r="E14" s="260"/>
      <c r="F14" s="260"/>
      <c r="G14" s="261" t="str">
        <f>'01 R103429641 R6'!I22</f>
        <v>Celkem CZK</v>
      </c>
      <c r="H14" s="200"/>
      <c r="I14" s="201"/>
      <c r="J14" s="201"/>
      <c r="K14" s="202"/>
      <c r="L14" s="203"/>
      <c r="M14" s="203"/>
      <c r="N14" s="203"/>
      <c r="O14" s="203"/>
      <c r="P14" s="203"/>
      <c r="Q14" s="203"/>
    </row>
    <row r="15" spans="1:17" x14ac:dyDescent="0.2">
      <c r="A15" s="262"/>
      <c r="B15" s="263" t="s">
        <v>29</v>
      </c>
      <c r="C15" s="264">
        <f>'01 R103429641 R6'!E18</f>
        <v>11266.6</v>
      </c>
      <c r="D15" s="265"/>
      <c r="E15" s="266"/>
      <c r="F15" s="267"/>
      <c r="G15" s="264"/>
      <c r="H15" s="200"/>
      <c r="I15" s="201"/>
      <c r="J15" s="201"/>
      <c r="K15" s="202"/>
      <c r="L15" s="203"/>
      <c r="M15" s="203"/>
      <c r="N15" s="203"/>
      <c r="O15" s="203"/>
      <c r="P15" s="203"/>
      <c r="Q15" s="203"/>
    </row>
    <row r="16" spans="1:17" x14ac:dyDescent="0.2">
      <c r="A16" s="262" t="s">
        <v>30</v>
      </c>
      <c r="B16" s="263" t="s">
        <v>31</v>
      </c>
      <c r="C16" s="264">
        <f>'01 R103429641 R6'!F18</f>
        <v>23309.359999999997</v>
      </c>
      <c r="D16" s="268"/>
      <c r="E16" s="269"/>
      <c r="F16" s="270"/>
      <c r="G16" s="264"/>
      <c r="H16" s="200"/>
      <c r="I16" s="201"/>
      <c r="J16" s="201"/>
      <c r="K16" s="202"/>
      <c r="L16" s="203"/>
      <c r="M16" s="203"/>
      <c r="N16" s="203"/>
      <c r="O16" s="203"/>
      <c r="P16" s="203"/>
      <c r="Q16" s="203"/>
    </row>
    <row r="17" spans="1:17" x14ac:dyDescent="0.2">
      <c r="A17" s="262" t="s">
        <v>32</v>
      </c>
      <c r="B17" s="263" t="s">
        <v>33</v>
      </c>
      <c r="C17" s="264">
        <f>'01 R103429641 R6'!H18</f>
        <v>0</v>
      </c>
      <c r="D17" s="268"/>
      <c r="E17" s="269"/>
      <c r="F17" s="270"/>
      <c r="G17" s="264"/>
      <c r="H17" s="200"/>
      <c r="I17" s="201"/>
      <c r="J17" s="201"/>
      <c r="K17" s="202"/>
      <c r="L17" s="203"/>
      <c r="M17" s="203"/>
      <c r="N17" s="203"/>
      <c r="O17" s="203"/>
      <c r="P17" s="203"/>
      <c r="Q17" s="203"/>
    </row>
    <row r="18" spans="1:17" x14ac:dyDescent="0.2">
      <c r="A18" s="271" t="s">
        <v>34</v>
      </c>
      <c r="B18" s="272" t="s">
        <v>35</v>
      </c>
      <c r="C18" s="264">
        <f>'01 R103429641 R6'!G18</f>
        <v>0</v>
      </c>
      <c r="D18" s="268"/>
      <c r="E18" s="269"/>
      <c r="F18" s="270"/>
      <c r="G18" s="264"/>
      <c r="H18" s="200"/>
      <c r="I18" s="201"/>
      <c r="J18" s="201"/>
      <c r="K18" s="202"/>
      <c r="L18" s="203"/>
      <c r="M18" s="203"/>
      <c r="N18" s="203"/>
      <c r="O18" s="203"/>
      <c r="P18" s="203"/>
      <c r="Q18" s="203"/>
    </row>
    <row r="19" spans="1:17" x14ac:dyDescent="0.2">
      <c r="A19" s="273" t="s">
        <v>36</v>
      </c>
      <c r="B19" s="263"/>
      <c r="C19" s="264"/>
      <c r="D19" s="274"/>
      <c r="E19" s="269"/>
      <c r="F19" s="270"/>
      <c r="G19" s="264"/>
      <c r="H19" s="200"/>
      <c r="I19" s="201"/>
      <c r="J19" s="201"/>
      <c r="K19" s="202"/>
      <c r="L19" s="203"/>
      <c r="M19" s="203"/>
      <c r="N19" s="203"/>
      <c r="O19" s="203"/>
      <c r="P19" s="203"/>
      <c r="Q19" s="203"/>
    </row>
    <row r="20" spans="1:17" x14ac:dyDescent="0.2">
      <c r="A20" s="273"/>
      <c r="B20" s="263"/>
      <c r="C20" s="264"/>
      <c r="D20" s="268"/>
      <c r="E20" s="269"/>
      <c r="F20" s="270"/>
      <c r="G20" s="264"/>
      <c r="H20" s="200"/>
      <c r="I20" s="201"/>
      <c r="J20" s="201"/>
      <c r="K20" s="202"/>
      <c r="L20" s="203"/>
      <c r="M20" s="203"/>
      <c r="N20" s="203"/>
      <c r="O20" s="203"/>
      <c r="P20" s="203"/>
      <c r="Q20" s="203"/>
    </row>
    <row r="21" spans="1:17" x14ac:dyDescent="0.2">
      <c r="A21" s="273" t="s">
        <v>8</v>
      </c>
      <c r="B21" s="263"/>
      <c r="C21" s="264">
        <f>'01 R103429641 R6'!I18</f>
        <v>3353.5</v>
      </c>
      <c r="D21" s="268"/>
      <c r="E21" s="269"/>
      <c r="F21" s="270"/>
      <c r="G21" s="264"/>
      <c r="H21" s="200"/>
      <c r="I21" s="201"/>
      <c r="J21" s="201"/>
      <c r="K21" s="202"/>
      <c r="L21" s="203"/>
      <c r="M21" s="203"/>
      <c r="N21" s="203"/>
      <c r="O21" s="203"/>
      <c r="P21" s="203"/>
      <c r="Q21" s="203"/>
    </row>
    <row r="22" spans="1:17" x14ac:dyDescent="0.2">
      <c r="A22" s="275" t="s">
        <v>37</v>
      </c>
      <c r="B22" s="241"/>
      <c r="C22" s="264">
        <f>C19+C21</f>
        <v>3353.5</v>
      </c>
      <c r="D22" s="268" t="s">
        <v>38</v>
      </c>
      <c r="E22" s="269"/>
      <c r="F22" s="270"/>
      <c r="G22" s="264"/>
      <c r="H22" s="200"/>
      <c r="I22" s="201"/>
      <c r="J22" s="201"/>
      <c r="K22" s="202"/>
      <c r="L22" s="203"/>
      <c r="M22" s="203"/>
      <c r="N22" s="203"/>
      <c r="O22" s="203"/>
      <c r="P22" s="203"/>
      <c r="Q22" s="203"/>
    </row>
    <row r="23" spans="1:17" ht="13.5" thickBot="1" x14ac:dyDescent="0.25">
      <c r="A23" s="376" t="s">
        <v>39</v>
      </c>
      <c r="B23" s="377"/>
      <c r="C23" s="276">
        <f>C22+G23</f>
        <v>3353.5</v>
      </c>
      <c r="D23" s="277" t="s">
        <v>40</v>
      </c>
      <c r="E23" s="278"/>
      <c r="F23" s="279"/>
      <c r="G23" s="264">
        <f>'01 R103429641 R6'!I23</f>
        <v>0</v>
      </c>
      <c r="H23" s="200"/>
      <c r="I23" s="201"/>
      <c r="J23" s="201"/>
      <c r="K23" s="202"/>
      <c r="L23" s="203"/>
      <c r="M23" s="203"/>
      <c r="N23" s="203"/>
      <c r="O23" s="203"/>
      <c r="P23" s="203"/>
      <c r="Q23" s="203"/>
    </row>
    <row r="24" spans="1:17" x14ac:dyDescent="0.2">
      <c r="A24" s="280" t="s">
        <v>41</v>
      </c>
      <c r="B24" s="281"/>
      <c r="C24" s="282"/>
      <c r="D24" s="281" t="s">
        <v>42</v>
      </c>
      <c r="E24" s="281"/>
      <c r="F24" s="283" t="s">
        <v>43</v>
      </c>
      <c r="G24" s="284"/>
      <c r="H24" s="200"/>
      <c r="I24" s="201"/>
      <c r="J24" s="201"/>
      <c r="K24" s="202"/>
      <c r="L24" s="203"/>
      <c r="M24" s="203"/>
      <c r="N24" s="203"/>
      <c r="O24" s="203"/>
      <c r="P24" s="203"/>
      <c r="Q24" s="203"/>
    </row>
    <row r="25" spans="1:17" x14ac:dyDescent="0.2">
      <c r="A25" s="275" t="s">
        <v>44</v>
      </c>
      <c r="B25" s="241"/>
      <c r="C25" s="285"/>
      <c r="D25" s="241" t="s">
        <v>44</v>
      </c>
      <c r="E25" s="241"/>
      <c r="F25" s="286" t="s">
        <v>44</v>
      </c>
      <c r="G25" s="287"/>
      <c r="H25" s="200"/>
      <c r="I25" s="201"/>
      <c r="J25" s="201"/>
      <c r="K25" s="202"/>
      <c r="L25" s="203"/>
      <c r="M25" s="203"/>
      <c r="N25" s="203"/>
      <c r="O25" s="203"/>
      <c r="P25" s="203"/>
      <c r="Q25" s="203"/>
    </row>
    <row r="26" spans="1:17" x14ac:dyDescent="0.2">
      <c r="A26" s="275"/>
      <c r="B26" s="241"/>
      <c r="C26" s="285"/>
      <c r="D26" s="241"/>
      <c r="E26" s="241"/>
      <c r="F26" s="286"/>
      <c r="G26" s="287"/>
      <c r="H26" s="200"/>
      <c r="I26" s="201"/>
      <c r="J26" s="201"/>
      <c r="K26" s="202"/>
      <c r="L26" s="203"/>
      <c r="M26" s="203"/>
      <c r="N26" s="203"/>
      <c r="O26" s="203"/>
      <c r="P26" s="203"/>
      <c r="Q26" s="203"/>
    </row>
    <row r="27" spans="1:17" ht="34.5" customHeight="1" x14ac:dyDescent="0.2">
      <c r="A27" s="378" t="s">
        <v>154</v>
      </c>
      <c r="B27" s="379"/>
      <c r="C27" s="380"/>
      <c r="D27" s="381" t="s">
        <v>155</v>
      </c>
      <c r="E27" s="380"/>
      <c r="F27" s="286" t="s">
        <v>155</v>
      </c>
      <c r="G27" s="287"/>
      <c r="H27" s="200"/>
      <c r="I27" s="201"/>
      <c r="J27" s="201"/>
      <c r="K27" s="202"/>
      <c r="L27" s="203"/>
      <c r="M27" s="203"/>
      <c r="N27" s="203"/>
      <c r="O27" s="203"/>
      <c r="P27" s="203"/>
      <c r="Q27" s="203"/>
    </row>
    <row r="28" spans="1:17" ht="48.75" customHeight="1" x14ac:dyDescent="0.2">
      <c r="A28" s="275" t="s">
        <v>45</v>
      </c>
      <c r="B28" s="288"/>
      <c r="C28" s="285"/>
      <c r="D28" s="241" t="s">
        <v>45</v>
      </c>
      <c r="E28" s="241"/>
      <c r="F28" s="286" t="s">
        <v>45</v>
      </c>
      <c r="G28" s="287"/>
      <c r="H28" s="200"/>
      <c r="I28" s="201"/>
      <c r="J28" s="201"/>
      <c r="K28" s="202"/>
      <c r="L28" s="203"/>
      <c r="M28" s="203"/>
      <c r="N28" s="203"/>
      <c r="O28" s="203"/>
      <c r="P28" s="203"/>
      <c r="Q28" s="203"/>
    </row>
    <row r="29" spans="1:17" x14ac:dyDescent="0.2">
      <c r="A29" s="275" t="s">
        <v>46</v>
      </c>
      <c r="B29" s="241"/>
      <c r="C29" s="285"/>
      <c r="D29" s="286" t="s">
        <v>47</v>
      </c>
      <c r="E29" s="285"/>
      <c r="F29" s="289" t="s">
        <v>47</v>
      </c>
      <c r="G29" s="287"/>
      <c r="H29" s="200"/>
      <c r="I29" s="201"/>
      <c r="J29" s="201"/>
      <c r="K29" s="202"/>
      <c r="L29" s="203"/>
      <c r="M29" s="203"/>
      <c r="N29" s="203"/>
      <c r="O29" s="203"/>
      <c r="P29" s="203"/>
      <c r="Q29" s="203"/>
    </row>
    <row r="30" spans="1:17" x14ac:dyDescent="0.2">
      <c r="A30" s="290" t="s">
        <v>2</v>
      </c>
      <c r="B30" s="291"/>
      <c r="C30" s="292">
        <v>10</v>
      </c>
      <c r="D30" s="291" t="s">
        <v>48</v>
      </c>
      <c r="E30" s="293"/>
      <c r="F30" s="371">
        <v>0</v>
      </c>
      <c r="G30" s="372"/>
      <c r="H30" s="200"/>
      <c r="I30" s="201"/>
      <c r="J30" s="201"/>
      <c r="K30" s="202"/>
      <c r="L30" s="203"/>
      <c r="M30" s="203"/>
      <c r="N30" s="203"/>
      <c r="O30" s="203"/>
      <c r="P30" s="203"/>
      <c r="Q30" s="203"/>
    </row>
    <row r="31" spans="1:17" x14ac:dyDescent="0.2">
      <c r="A31" s="290" t="s">
        <v>49</v>
      </c>
      <c r="B31" s="291"/>
      <c r="C31" s="292">
        <f>C30</f>
        <v>10</v>
      </c>
      <c r="D31" s="291" t="s">
        <v>50</v>
      </c>
      <c r="E31" s="293"/>
      <c r="F31" s="371">
        <v>0</v>
      </c>
      <c r="G31" s="372"/>
      <c r="H31" s="294"/>
      <c r="I31" s="294"/>
      <c r="J31" s="295"/>
    </row>
    <row r="32" spans="1:17" x14ac:dyDescent="0.2">
      <c r="A32" s="290" t="s">
        <v>2</v>
      </c>
      <c r="B32" s="291"/>
      <c r="C32" s="292">
        <v>20</v>
      </c>
      <c r="D32" s="291" t="s">
        <v>50</v>
      </c>
      <c r="E32" s="293"/>
      <c r="F32" s="371">
        <v>37929.46</v>
      </c>
      <c r="G32" s="372"/>
      <c r="H32" s="294"/>
      <c r="I32" s="294"/>
      <c r="J32" s="295"/>
    </row>
    <row r="33" spans="1:10" x14ac:dyDescent="0.2">
      <c r="A33" s="290" t="s">
        <v>49</v>
      </c>
      <c r="B33" s="296"/>
      <c r="C33" s="297">
        <f>C32</f>
        <v>20</v>
      </c>
      <c r="D33" s="291" t="s">
        <v>50</v>
      </c>
      <c r="E33" s="270"/>
      <c r="F33" s="371">
        <v>7585.89</v>
      </c>
      <c r="G33" s="372"/>
      <c r="H33" s="294"/>
      <c r="I33" s="294"/>
      <c r="J33" s="295"/>
    </row>
    <row r="34" spans="1:10" x14ac:dyDescent="0.2">
      <c r="A34" s="290" t="s">
        <v>156</v>
      </c>
      <c r="B34" s="291"/>
      <c r="C34" s="298"/>
      <c r="D34" s="291"/>
      <c r="E34" s="293"/>
      <c r="F34" s="371">
        <v>0</v>
      </c>
      <c r="G34" s="372"/>
      <c r="H34" s="294"/>
      <c r="I34" s="294"/>
      <c r="J34" s="295"/>
    </row>
    <row r="35" spans="1:10" ht="16.5" thickBot="1" x14ac:dyDescent="0.3">
      <c r="A35" s="299" t="s">
        <v>51</v>
      </c>
      <c r="B35" s="300"/>
      <c r="C35" s="300"/>
      <c r="D35" s="300"/>
      <c r="E35" s="301"/>
      <c r="F35" s="373">
        <f>SUM(F30:G34)</f>
        <v>45515.35</v>
      </c>
      <c r="G35" s="374"/>
      <c r="H35" s="302"/>
      <c r="I35" s="302"/>
      <c r="J35" s="303"/>
    </row>
    <row r="36" spans="1:10" x14ac:dyDescent="0.2">
      <c r="A36" s="294"/>
      <c r="B36" s="294"/>
      <c r="C36" s="294"/>
      <c r="D36" s="294"/>
      <c r="E36" s="294"/>
      <c r="F36" s="294"/>
      <c r="G36" s="294"/>
      <c r="H36" s="294"/>
      <c r="I36" s="294"/>
      <c r="J36" s="295"/>
    </row>
    <row r="37" spans="1:10" x14ac:dyDescent="0.2">
      <c r="A37" s="304" t="s">
        <v>157</v>
      </c>
      <c r="B37" s="305"/>
      <c r="C37" s="304"/>
      <c r="D37" s="304"/>
      <c r="E37" s="304"/>
      <c r="F37" s="304"/>
      <c r="G37" s="304"/>
      <c r="H37" s="294" t="s">
        <v>0</v>
      </c>
      <c r="I37" s="294"/>
      <c r="J37" s="295"/>
    </row>
    <row r="38" spans="1:10" x14ac:dyDescent="0.2">
      <c r="A38" s="304"/>
      <c r="B38" s="375" t="s">
        <v>158</v>
      </c>
      <c r="C38" s="375"/>
      <c r="D38" s="375"/>
      <c r="E38" s="375"/>
      <c r="F38" s="375"/>
      <c r="G38" s="375"/>
      <c r="H38" s="294" t="s">
        <v>0</v>
      </c>
      <c r="I38" s="294"/>
      <c r="J38" s="295"/>
    </row>
    <row r="39" spans="1:10" x14ac:dyDescent="0.2">
      <c r="A39" s="306"/>
      <c r="B39" s="375"/>
      <c r="C39" s="375"/>
      <c r="D39" s="375"/>
      <c r="E39" s="375"/>
      <c r="F39" s="375"/>
      <c r="G39" s="375"/>
      <c r="H39" s="294" t="s">
        <v>0</v>
      </c>
      <c r="I39" s="294"/>
      <c r="J39" s="295"/>
    </row>
    <row r="40" spans="1:10" x14ac:dyDescent="0.2">
      <c r="A40" s="306"/>
      <c r="B40" s="375"/>
      <c r="C40" s="375"/>
      <c r="D40" s="375"/>
      <c r="E40" s="375"/>
      <c r="F40" s="375"/>
      <c r="G40" s="375"/>
      <c r="H40" s="294" t="s">
        <v>0</v>
      </c>
      <c r="I40" s="294"/>
      <c r="J40" s="295"/>
    </row>
    <row r="41" spans="1:10" x14ac:dyDescent="0.2">
      <c r="A41" s="306"/>
      <c r="B41" s="375"/>
      <c r="C41" s="375"/>
      <c r="D41" s="375"/>
      <c r="E41" s="375"/>
      <c r="F41" s="375"/>
      <c r="G41" s="375"/>
      <c r="H41" s="294" t="s">
        <v>0</v>
      </c>
      <c r="I41" s="294"/>
      <c r="J41" s="295"/>
    </row>
    <row r="42" spans="1:10" x14ac:dyDescent="0.2">
      <c r="A42" s="306"/>
      <c r="B42" s="375"/>
      <c r="C42" s="375"/>
      <c r="D42" s="375"/>
      <c r="E42" s="375"/>
      <c r="F42" s="375"/>
      <c r="G42" s="375"/>
      <c r="H42" s="294" t="s">
        <v>0</v>
      </c>
      <c r="I42" s="294"/>
      <c r="J42" s="295"/>
    </row>
    <row r="43" spans="1:10" x14ac:dyDescent="0.2">
      <c r="A43" s="306"/>
      <c r="B43" s="375"/>
      <c r="C43" s="375"/>
      <c r="D43" s="375"/>
      <c r="E43" s="375"/>
      <c r="F43" s="375"/>
      <c r="G43" s="375"/>
      <c r="H43" s="294" t="s">
        <v>0</v>
      </c>
      <c r="I43" s="294"/>
      <c r="J43" s="295"/>
    </row>
    <row r="44" spans="1:10" x14ac:dyDescent="0.2">
      <c r="A44" s="306"/>
      <c r="B44" s="375"/>
      <c r="C44" s="375"/>
      <c r="D44" s="375"/>
      <c r="E44" s="375"/>
      <c r="F44" s="375"/>
      <c r="G44" s="375"/>
      <c r="H44" s="294" t="s">
        <v>0</v>
      </c>
      <c r="I44" s="294"/>
      <c r="J44" s="295"/>
    </row>
    <row r="45" spans="1:10" x14ac:dyDescent="0.2">
      <c r="A45" s="306"/>
      <c r="B45" s="375"/>
      <c r="C45" s="375"/>
      <c r="D45" s="375"/>
      <c r="E45" s="375"/>
      <c r="F45" s="375"/>
      <c r="G45" s="375"/>
      <c r="H45" s="294" t="s">
        <v>0</v>
      </c>
      <c r="I45" s="294"/>
      <c r="J45" s="295"/>
    </row>
    <row r="46" spans="1:10" x14ac:dyDescent="0.2">
      <c r="A46" s="306"/>
      <c r="B46" s="375"/>
      <c r="C46" s="375"/>
      <c r="D46" s="375"/>
      <c r="E46" s="375"/>
      <c r="F46" s="375"/>
      <c r="G46" s="375"/>
      <c r="H46" s="294" t="s">
        <v>0</v>
      </c>
      <c r="I46" s="294"/>
      <c r="J46" s="295"/>
    </row>
    <row r="47" spans="1:10" x14ac:dyDescent="0.2">
      <c r="A47" s="294"/>
      <c r="B47" s="370"/>
      <c r="C47" s="370"/>
      <c r="D47" s="370"/>
      <c r="E47" s="370"/>
      <c r="F47" s="370"/>
      <c r="G47" s="370"/>
      <c r="H47" s="294"/>
      <c r="I47" s="294"/>
      <c r="J47" s="295"/>
    </row>
    <row r="48" spans="1:10" x14ac:dyDescent="0.2">
      <c r="A48" s="294"/>
      <c r="B48" s="370"/>
      <c r="C48" s="370"/>
      <c r="D48" s="370"/>
      <c r="E48" s="370"/>
      <c r="F48" s="370"/>
      <c r="G48" s="370"/>
      <c r="H48" s="294"/>
      <c r="I48" s="294"/>
      <c r="J48" s="295"/>
    </row>
    <row r="49" spans="1:10" x14ac:dyDescent="0.2">
      <c r="A49" s="294"/>
      <c r="B49" s="370"/>
      <c r="C49" s="370"/>
      <c r="D49" s="370"/>
      <c r="E49" s="370"/>
      <c r="F49" s="370"/>
      <c r="G49" s="370"/>
      <c r="H49" s="294"/>
      <c r="I49" s="294"/>
      <c r="J49" s="295"/>
    </row>
    <row r="50" spans="1:10" x14ac:dyDescent="0.2">
      <c r="A50" s="294"/>
      <c r="B50" s="370"/>
      <c r="C50" s="370"/>
      <c r="D50" s="370"/>
      <c r="E50" s="370"/>
      <c r="F50" s="370"/>
      <c r="G50" s="370"/>
      <c r="H50" s="294"/>
      <c r="I50" s="294"/>
      <c r="J50" s="295"/>
    </row>
  </sheetData>
  <mergeCells count="22">
    <mergeCell ref="C10:E10"/>
    <mergeCell ref="C11:E11"/>
    <mergeCell ref="C12:E12"/>
    <mergeCell ref="D2:E2"/>
    <mergeCell ref="C5:E5"/>
    <mergeCell ref="C7:E7"/>
    <mergeCell ref="C8:E8"/>
    <mergeCell ref="C9:E9"/>
    <mergeCell ref="A23:B23"/>
    <mergeCell ref="A27:C27"/>
    <mergeCell ref="D27:E27"/>
    <mergeCell ref="B47:G47"/>
    <mergeCell ref="B48:G48"/>
    <mergeCell ref="F30:G30"/>
    <mergeCell ref="B49:G49"/>
    <mergeCell ref="B50:G50"/>
    <mergeCell ref="F31:G31"/>
    <mergeCell ref="F32:G32"/>
    <mergeCell ref="F33:G33"/>
    <mergeCell ref="F34:G34"/>
    <mergeCell ref="F35:G35"/>
    <mergeCell ref="B38:G4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8" sqref="B38:G46"/>
    </sheetView>
  </sheetViews>
  <sheetFormatPr defaultRowHeight="11.25" x14ac:dyDescent="0.2"/>
  <cols>
    <col min="1" max="1" width="5.85546875" style="311" customWidth="1"/>
    <col min="2" max="2" width="6.140625" style="311" customWidth="1"/>
    <col min="3" max="3" width="11.42578125" style="311" customWidth="1"/>
    <col min="4" max="4" width="15.85546875" style="311" customWidth="1"/>
    <col min="5" max="5" width="11.28515625" style="311" customWidth="1"/>
    <col min="6" max="6" width="10.85546875" style="311" customWidth="1"/>
    <col min="7" max="7" width="11" style="311" customWidth="1"/>
    <col min="8" max="8" width="11.140625" style="311" customWidth="1"/>
    <col min="9" max="9" width="10.7109375" style="311" customWidth="1"/>
    <col min="10" max="11" width="0" style="311" hidden="1" customWidth="1"/>
    <col min="12" max="256" width="9.140625" style="311"/>
    <col min="257" max="257" width="5.85546875" style="311" customWidth="1"/>
    <col min="258" max="258" width="6.140625" style="311" customWidth="1"/>
    <col min="259" max="259" width="11.42578125" style="311" customWidth="1"/>
    <col min="260" max="260" width="15.85546875" style="311" customWidth="1"/>
    <col min="261" max="261" width="11.28515625" style="311" customWidth="1"/>
    <col min="262" max="262" width="10.85546875" style="311" customWidth="1"/>
    <col min="263" max="263" width="11" style="311" customWidth="1"/>
    <col min="264" max="264" width="11.140625" style="311" customWidth="1"/>
    <col min="265" max="265" width="10.7109375" style="311" customWidth="1"/>
    <col min="266" max="267" width="0" style="311" hidden="1" customWidth="1"/>
    <col min="268" max="512" width="9.140625" style="311"/>
    <col min="513" max="513" width="5.85546875" style="311" customWidth="1"/>
    <col min="514" max="514" width="6.140625" style="311" customWidth="1"/>
    <col min="515" max="515" width="11.42578125" style="311" customWidth="1"/>
    <col min="516" max="516" width="15.85546875" style="311" customWidth="1"/>
    <col min="517" max="517" width="11.28515625" style="311" customWidth="1"/>
    <col min="518" max="518" width="10.85546875" style="311" customWidth="1"/>
    <col min="519" max="519" width="11" style="311" customWidth="1"/>
    <col min="520" max="520" width="11.140625" style="311" customWidth="1"/>
    <col min="521" max="521" width="10.7109375" style="311" customWidth="1"/>
    <col min="522" max="523" width="0" style="311" hidden="1" customWidth="1"/>
    <col min="524" max="768" width="9.140625" style="311"/>
    <col min="769" max="769" width="5.85546875" style="311" customWidth="1"/>
    <col min="770" max="770" width="6.140625" style="311" customWidth="1"/>
    <col min="771" max="771" width="11.42578125" style="311" customWidth="1"/>
    <col min="772" max="772" width="15.85546875" style="311" customWidth="1"/>
    <col min="773" max="773" width="11.28515625" style="311" customWidth="1"/>
    <col min="774" max="774" width="10.85546875" style="311" customWidth="1"/>
    <col min="775" max="775" width="11" style="311" customWidth="1"/>
    <col min="776" max="776" width="11.140625" style="311" customWidth="1"/>
    <col min="777" max="777" width="10.7109375" style="311" customWidth="1"/>
    <col min="778" max="779" width="0" style="311" hidden="1" customWidth="1"/>
    <col min="780" max="1024" width="9.140625" style="311"/>
    <col min="1025" max="1025" width="5.85546875" style="311" customWidth="1"/>
    <col min="1026" max="1026" width="6.140625" style="311" customWidth="1"/>
    <col min="1027" max="1027" width="11.42578125" style="311" customWidth="1"/>
    <col min="1028" max="1028" width="15.85546875" style="311" customWidth="1"/>
    <col min="1029" max="1029" width="11.28515625" style="311" customWidth="1"/>
    <col min="1030" max="1030" width="10.85546875" style="311" customWidth="1"/>
    <col min="1031" max="1031" width="11" style="311" customWidth="1"/>
    <col min="1032" max="1032" width="11.140625" style="311" customWidth="1"/>
    <col min="1033" max="1033" width="10.7109375" style="311" customWidth="1"/>
    <col min="1034" max="1035" width="0" style="311" hidden="1" customWidth="1"/>
    <col min="1036" max="1280" width="9.140625" style="311"/>
    <col min="1281" max="1281" width="5.85546875" style="311" customWidth="1"/>
    <col min="1282" max="1282" width="6.140625" style="311" customWidth="1"/>
    <col min="1283" max="1283" width="11.42578125" style="311" customWidth="1"/>
    <col min="1284" max="1284" width="15.85546875" style="311" customWidth="1"/>
    <col min="1285" max="1285" width="11.28515625" style="311" customWidth="1"/>
    <col min="1286" max="1286" width="10.85546875" style="311" customWidth="1"/>
    <col min="1287" max="1287" width="11" style="311" customWidth="1"/>
    <col min="1288" max="1288" width="11.140625" style="311" customWidth="1"/>
    <col min="1289" max="1289" width="10.7109375" style="311" customWidth="1"/>
    <col min="1290" max="1291" width="0" style="311" hidden="1" customWidth="1"/>
    <col min="1292" max="1536" width="9.140625" style="311"/>
    <col min="1537" max="1537" width="5.85546875" style="311" customWidth="1"/>
    <col min="1538" max="1538" width="6.140625" style="311" customWidth="1"/>
    <col min="1539" max="1539" width="11.42578125" style="311" customWidth="1"/>
    <col min="1540" max="1540" width="15.85546875" style="311" customWidth="1"/>
    <col min="1541" max="1541" width="11.28515625" style="311" customWidth="1"/>
    <col min="1542" max="1542" width="10.85546875" style="311" customWidth="1"/>
    <col min="1543" max="1543" width="11" style="311" customWidth="1"/>
    <col min="1544" max="1544" width="11.140625" style="311" customWidth="1"/>
    <col min="1545" max="1545" width="10.7109375" style="311" customWidth="1"/>
    <col min="1546" max="1547" width="0" style="311" hidden="1" customWidth="1"/>
    <col min="1548" max="1792" width="9.140625" style="311"/>
    <col min="1793" max="1793" width="5.85546875" style="311" customWidth="1"/>
    <col min="1794" max="1794" width="6.140625" style="311" customWidth="1"/>
    <col min="1795" max="1795" width="11.42578125" style="311" customWidth="1"/>
    <col min="1796" max="1796" width="15.85546875" style="311" customWidth="1"/>
    <col min="1797" max="1797" width="11.28515625" style="311" customWidth="1"/>
    <col min="1798" max="1798" width="10.85546875" style="311" customWidth="1"/>
    <col min="1799" max="1799" width="11" style="311" customWidth="1"/>
    <col min="1800" max="1800" width="11.140625" style="311" customWidth="1"/>
    <col min="1801" max="1801" width="10.7109375" style="311" customWidth="1"/>
    <col min="1802" max="1803" width="0" style="311" hidden="1" customWidth="1"/>
    <col min="1804" max="2048" width="9.140625" style="311"/>
    <col min="2049" max="2049" width="5.85546875" style="311" customWidth="1"/>
    <col min="2050" max="2050" width="6.140625" style="311" customWidth="1"/>
    <col min="2051" max="2051" width="11.42578125" style="311" customWidth="1"/>
    <col min="2052" max="2052" width="15.85546875" style="311" customWidth="1"/>
    <col min="2053" max="2053" width="11.28515625" style="311" customWidth="1"/>
    <col min="2054" max="2054" width="10.85546875" style="311" customWidth="1"/>
    <col min="2055" max="2055" width="11" style="311" customWidth="1"/>
    <col min="2056" max="2056" width="11.140625" style="311" customWidth="1"/>
    <col min="2057" max="2057" width="10.7109375" style="311" customWidth="1"/>
    <col min="2058" max="2059" width="0" style="311" hidden="1" customWidth="1"/>
    <col min="2060" max="2304" width="9.140625" style="311"/>
    <col min="2305" max="2305" width="5.85546875" style="311" customWidth="1"/>
    <col min="2306" max="2306" width="6.140625" style="311" customWidth="1"/>
    <col min="2307" max="2307" width="11.42578125" style="311" customWidth="1"/>
    <col min="2308" max="2308" width="15.85546875" style="311" customWidth="1"/>
    <col min="2309" max="2309" width="11.28515625" style="311" customWidth="1"/>
    <col min="2310" max="2310" width="10.85546875" style="311" customWidth="1"/>
    <col min="2311" max="2311" width="11" style="311" customWidth="1"/>
    <col min="2312" max="2312" width="11.140625" style="311" customWidth="1"/>
    <col min="2313" max="2313" width="10.7109375" style="311" customWidth="1"/>
    <col min="2314" max="2315" width="0" style="311" hidden="1" customWidth="1"/>
    <col min="2316" max="2560" width="9.140625" style="311"/>
    <col min="2561" max="2561" width="5.85546875" style="311" customWidth="1"/>
    <col min="2562" max="2562" width="6.140625" style="311" customWidth="1"/>
    <col min="2563" max="2563" width="11.42578125" style="311" customWidth="1"/>
    <col min="2564" max="2564" width="15.85546875" style="311" customWidth="1"/>
    <col min="2565" max="2565" width="11.28515625" style="311" customWidth="1"/>
    <col min="2566" max="2566" width="10.85546875" style="311" customWidth="1"/>
    <col min="2567" max="2567" width="11" style="311" customWidth="1"/>
    <col min="2568" max="2568" width="11.140625" style="311" customWidth="1"/>
    <col min="2569" max="2569" width="10.7109375" style="311" customWidth="1"/>
    <col min="2570" max="2571" width="0" style="311" hidden="1" customWidth="1"/>
    <col min="2572" max="2816" width="9.140625" style="311"/>
    <col min="2817" max="2817" width="5.85546875" style="311" customWidth="1"/>
    <col min="2818" max="2818" width="6.140625" style="311" customWidth="1"/>
    <col min="2819" max="2819" width="11.42578125" style="311" customWidth="1"/>
    <col min="2820" max="2820" width="15.85546875" style="311" customWidth="1"/>
    <col min="2821" max="2821" width="11.28515625" style="311" customWidth="1"/>
    <col min="2822" max="2822" width="10.85546875" style="311" customWidth="1"/>
    <col min="2823" max="2823" width="11" style="311" customWidth="1"/>
    <col min="2824" max="2824" width="11.140625" style="311" customWidth="1"/>
    <col min="2825" max="2825" width="10.7109375" style="311" customWidth="1"/>
    <col min="2826" max="2827" width="0" style="311" hidden="1" customWidth="1"/>
    <col min="2828" max="3072" width="9.140625" style="311"/>
    <col min="3073" max="3073" width="5.85546875" style="311" customWidth="1"/>
    <col min="3074" max="3074" width="6.140625" style="311" customWidth="1"/>
    <col min="3075" max="3075" width="11.42578125" style="311" customWidth="1"/>
    <col min="3076" max="3076" width="15.85546875" style="311" customWidth="1"/>
    <col min="3077" max="3077" width="11.28515625" style="311" customWidth="1"/>
    <col min="3078" max="3078" width="10.85546875" style="311" customWidth="1"/>
    <col min="3079" max="3079" width="11" style="311" customWidth="1"/>
    <col min="3080" max="3080" width="11.140625" style="311" customWidth="1"/>
    <col min="3081" max="3081" width="10.7109375" style="311" customWidth="1"/>
    <col min="3082" max="3083" width="0" style="311" hidden="1" customWidth="1"/>
    <col min="3084" max="3328" width="9.140625" style="311"/>
    <col min="3329" max="3329" width="5.85546875" style="311" customWidth="1"/>
    <col min="3330" max="3330" width="6.140625" style="311" customWidth="1"/>
    <col min="3331" max="3331" width="11.42578125" style="311" customWidth="1"/>
    <col min="3332" max="3332" width="15.85546875" style="311" customWidth="1"/>
    <col min="3333" max="3333" width="11.28515625" style="311" customWidth="1"/>
    <col min="3334" max="3334" width="10.85546875" style="311" customWidth="1"/>
    <col min="3335" max="3335" width="11" style="311" customWidth="1"/>
    <col min="3336" max="3336" width="11.140625" style="311" customWidth="1"/>
    <col min="3337" max="3337" width="10.7109375" style="311" customWidth="1"/>
    <col min="3338" max="3339" width="0" style="311" hidden="1" customWidth="1"/>
    <col min="3340" max="3584" width="9.140625" style="311"/>
    <col min="3585" max="3585" width="5.85546875" style="311" customWidth="1"/>
    <col min="3586" max="3586" width="6.140625" style="311" customWidth="1"/>
    <col min="3587" max="3587" width="11.42578125" style="311" customWidth="1"/>
    <col min="3588" max="3588" width="15.85546875" style="311" customWidth="1"/>
    <col min="3589" max="3589" width="11.28515625" style="311" customWidth="1"/>
    <col min="3590" max="3590" width="10.85546875" style="311" customWidth="1"/>
    <col min="3591" max="3591" width="11" style="311" customWidth="1"/>
    <col min="3592" max="3592" width="11.140625" style="311" customWidth="1"/>
    <col min="3593" max="3593" width="10.7109375" style="311" customWidth="1"/>
    <col min="3594" max="3595" width="0" style="311" hidden="1" customWidth="1"/>
    <col min="3596" max="3840" width="9.140625" style="311"/>
    <col min="3841" max="3841" width="5.85546875" style="311" customWidth="1"/>
    <col min="3842" max="3842" width="6.140625" style="311" customWidth="1"/>
    <col min="3843" max="3843" width="11.42578125" style="311" customWidth="1"/>
    <col min="3844" max="3844" width="15.85546875" style="311" customWidth="1"/>
    <col min="3845" max="3845" width="11.28515625" style="311" customWidth="1"/>
    <col min="3846" max="3846" width="10.85546875" style="311" customWidth="1"/>
    <col min="3847" max="3847" width="11" style="311" customWidth="1"/>
    <col min="3848" max="3848" width="11.140625" style="311" customWidth="1"/>
    <col min="3849" max="3849" width="10.7109375" style="311" customWidth="1"/>
    <col min="3850" max="3851" width="0" style="311" hidden="1" customWidth="1"/>
    <col min="3852" max="4096" width="9.140625" style="311"/>
    <col min="4097" max="4097" width="5.85546875" style="311" customWidth="1"/>
    <col min="4098" max="4098" width="6.140625" style="311" customWidth="1"/>
    <col min="4099" max="4099" width="11.42578125" style="311" customWidth="1"/>
    <col min="4100" max="4100" width="15.85546875" style="311" customWidth="1"/>
    <col min="4101" max="4101" width="11.28515625" style="311" customWidth="1"/>
    <col min="4102" max="4102" width="10.85546875" style="311" customWidth="1"/>
    <col min="4103" max="4103" width="11" style="311" customWidth="1"/>
    <col min="4104" max="4104" width="11.140625" style="311" customWidth="1"/>
    <col min="4105" max="4105" width="10.7109375" style="311" customWidth="1"/>
    <col min="4106" max="4107" width="0" style="311" hidden="1" customWidth="1"/>
    <col min="4108" max="4352" width="9.140625" style="311"/>
    <col min="4353" max="4353" width="5.85546875" style="311" customWidth="1"/>
    <col min="4354" max="4354" width="6.140625" style="311" customWidth="1"/>
    <col min="4355" max="4355" width="11.42578125" style="311" customWidth="1"/>
    <col min="4356" max="4356" width="15.85546875" style="311" customWidth="1"/>
    <col min="4357" max="4357" width="11.28515625" style="311" customWidth="1"/>
    <col min="4358" max="4358" width="10.85546875" style="311" customWidth="1"/>
    <col min="4359" max="4359" width="11" style="311" customWidth="1"/>
    <col min="4360" max="4360" width="11.140625" style="311" customWidth="1"/>
    <col min="4361" max="4361" width="10.7109375" style="311" customWidth="1"/>
    <col min="4362" max="4363" width="0" style="311" hidden="1" customWidth="1"/>
    <col min="4364" max="4608" width="9.140625" style="311"/>
    <col min="4609" max="4609" width="5.85546875" style="311" customWidth="1"/>
    <col min="4610" max="4610" width="6.140625" style="311" customWidth="1"/>
    <col min="4611" max="4611" width="11.42578125" style="311" customWidth="1"/>
    <col min="4612" max="4612" width="15.85546875" style="311" customWidth="1"/>
    <col min="4613" max="4613" width="11.28515625" style="311" customWidth="1"/>
    <col min="4614" max="4614" width="10.85546875" style="311" customWidth="1"/>
    <col min="4615" max="4615" width="11" style="311" customWidth="1"/>
    <col min="4616" max="4616" width="11.140625" style="311" customWidth="1"/>
    <col min="4617" max="4617" width="10.7109375" style="311" customWidth="1"/>
    <col min="4618" max="4619" width="0" style="311" hidden="1" customWidth="1"/>
    <col min="4620" max="4864" width="9.140625" style="311"/>
    <col min="4865" max="4865" width="5.85546875" style="311" customWidth="1"/>
    <col min="4866" max="4866" width="6.140625" style="311" customWidth="1"/>
    <col min="4867" max="4867" width="11.42578125" style="311" customWidth="1"/>
    <col min="4868" max="4868" width="15.85546875" style="311" customWidth="1"/>
    <col min="4869" max="4869" width="11.28515625" style="311" customWidth="1"/>
    <col min="4870" max="4870" width="10.85546875" style="311" customWidth="1"/>
    <col min="4871" max="4871" width="11" style="311" customWidth="1"/>
    <col min="4872" max="4872" width="11.140625" style="311" customWidth="1"/>
    <col min="4873" max="4873" width="10.7109375" style="311" customWidth="1"/>
    <col min="4874" max="4875" width="0" style="311" hidden="1" customWidth="1"/>
    <col min="4876" max="5120" width="9.140625" style="311"/>
    <col min="5121" max="5121" width="5.85546875" style="311" customWidth="1"/>
    <col min="5122" max="5122" width="6.140625" style="311" customWidth="1"/>
    <col min="5123" max="5123" width="11.42578125" style="311" customWidth="1"/>
    <col min="5124" max="5124" width="15.85546875" style="311" customWidth="1"/>
    <col min="5125" max="5125" width="11.28515625" style="311" customWidth="1"/>
    <col min="5126" max="5126" width="10.85546875" style="311" customWidth="1"/>
    <col min="5127" max="5127" width="11" style="311" customWidth="1"/>
    <col min="5128" max="5128" width="11.140625" style="311" customWidth="1"/>
    <col min="5129" max="5129" width="10.7109375" style="311" customWidth="1"/>
    <col min="5130" max="5131" width="0" style="311" hidden="1" customWidth="1"/>
    <col min="5132" max="5376" width="9.140625" style="311"/>
    <col min="5377" max="5377" width="5.85546875" style="311" customWidth="1"/>
    <col min="5378" max="5378" width="6.140625" style="311" customWidth="1"/>
    <col min="5379" max="5379" width="11.42578125" style="311" customWidth="1"/>
    <col min="5380" max="5380" width="15.85546875" style="311" customWidth="1"/>
    <col min="5381" max="5381" width="11.28515625" style="311" customWidth="1"/>
    <col min="5382" max="5382" width="10.85546875" style="311" customWidth="1"/>
    <col min="5383" max="5383" width="11" style="311" customWidth="1"/>
    <col min="5384" max="5384" width="11.140625" style="311" customWidth="1"/>
    <col min="5385" max="5385" width="10.7109375" style="311" customWidth="1"/>
    <col min="5386" max="5387" width="0" style="311" hidden="1" customWidth="1"/>
    <col min="5388" max="5632" width="9.140625" style="311"/>
    <col min="5633" max="5633" width="5.85546875" style="311" customWidth="1"/>
    <col min="5634" max="5634" width="6.140625" style="311" customWidth="1"/>
    <col min="5635" max="5635" width="11.42578125" style="311" customWidth="1"/>
    <col min="5636" max="5636" width="15.85546875" style="311" customWidth="1"/>
    <col min="5637" max="5637" width="11.28515625" style="311" customWidth="1"/>
    <col min="5638" max="5638" width="10.85546875" style="311" customWidth="1"/>
    <col min="5639" max="5639" width="11" style="311" customWidth="1"/>
    <col min="5640" max="5640" width="11.140625" style="311" customWidth="1"/>
    <col min="5641" max="5641" width="10.7109375" style="311" customWidth="1"/>
    <col min="5642" max="5643" width="0" style="311" hidden="1" customWidth="1"/>
    <col min="5644" max="5888" width="9.140625" style="311"/>
    <col min="5889" max="5889" width="5.85546875" style="311" customWidth="1"/>
    <col min="5890" max="5890" width="6.140625" style="311" customWidth="1"/>
    <col min="5891" max="5891" width="11.42578125" style="311" customWidth="1"/>
    <col min="5892" max="5892" width="15.85546875" style="311" customWidth="1"/>
    <col min="5893" max="5893" width="11.28515625" style="311" customWidth="1"/>
    <col min="5894" max="5894" width="10.85546875" style="311" customWidth="1"/>
    <col min="5895" max="5895" width="11" style="311" customWidth="1"/>
    <col min="5896" max="5896" width="11.140625" style="311" customWidth="1"/>
    <col min="5897" max="5897" width="10.7109375" style="311" customWidth="1"/>
    <col min="5898" max="5899" width="0" style="311" hidden="1" customWidth="1"/>
    <col min="5900" max="6144" width="9.140625" style="311"/>
    <col min="6145" max="6145" width="5.85546875" style="311" customWidth="1"/>
    <col min="6146" max="6146" width="6.140625" style="311" customWidth="1"/>
    <col min="6147" max="6147" width="11.42578125" style="311" customWidth="1"/>
    <col min="6148" max="6148" width="15.85546875" style="311" customWidth="1"/>
    <col min="6149" max="6149" width="11.28515625" style="311" customWidth="1"/>
    <col min="6150" max="6150" width="10.85546875" style="311" customWidth="1"/>
    <col min="6151" max="6151" width="11" style="311" customWidth="1"/>
    <col min="6152" max="6152" width="11.140625" style="311" customWidth="1"/>
    <col min="6153" max="6153" width="10.7109375" style="311" customWidth="1"/>
    <col min="6154" max="6155" width="0" style="311" hidden="1" customWidth="1"/>
    <col min="6156" max="6400" width="9.140625" style="311"/>
    <col min="6401" max="6401" width="5.85546875" style="311" customWidth="1"/>
    <col min="6402" max="6402" width="6.140625" style="311" customWidth="1"/>
    <col min="6403" max="6403" width="11.42578125" style="311" customWidth="1"/>
    <col min="6404" max="6404" width="15.85546875" style="311" customWidth="1"/>
    <col min="6405" max="6405" width="11.28515625" style="311" customWidth="1"/>
    <col min="6406" max="6406" width="10.85546875" style="311" customWidth="1"/>
    <col min="6407" max="6407" width="11" style="311" customWidth="1"/>
    <col min="6408" max="6408" width="11.140625" style="311" customWidth="1"/>
    <col min="6409" max="6409" width="10.7109375" style="311" customWidth="1"/>
    <col min="6410" max="6411" width="0" style="311" hidden="1" customWidth="1"/>
    <col min="6412" max="6656" width="9.140625" style="311"/>
    <col min="6657" max="6657" width="5.85546875" style="311" customWidth="1"/>
    <col min="6658" max="6658" width="6.140625" style="311" customWidth="1"/>
    <col min="6659" max="6659" width="11.42578125" style="311" customWidth="1"/>
    <col min="6660" max="6660" width="15.85546875" style="311" customWidth="1"/>
    <col min="6661" max="6661" width="11.28515625" style="311" customWidth="1"/>
    <col min="6662" max="6662" width="10.85546875" style="311" customWidth="1"/>
    <col min="6663" max="6663" width="11" style="311" customWidth="1"/>
    <col min="6664" max="6664" width="11.140625" style="311" customWidth="1"/>
    <col min="6665" max="6665" width="10.7109375" style="311" customWidth="1"/>
    <col min="6666" max="6667" width="0" style="311" hidden="1" customWidth="1"/>
    <col min="6668" max="6912" width="9.140625" style="311"/>
    <col min="6913" max="6913" width="5.85546875" style="311" customWidth="1"/>
    <col min="6914" max="6914" width="6.140625" style="311" customWidth="1"/>
    <col min="6915" max="6915" width="11.42578125" style="311" customWidth="1"/>
    <col min="6916" max="6916" width="15.85546875" style="311" customWidth="1"/>
    <col min="6917" max="6917" width="11.28515625" style="311" customWidth="1"/>
    <col min="6918" max="6918" width="10.85546875" style="311" customWidth="1"/>
    <col min="6919" max="6919" width="11" style="311" customWidth="1"/>
    <col min="6920" max="6920" width="11.140625" style="311" customWidth="1"/>
    <col min="6921" max="6921" width="10.7109375" style="311" customWidth="1"/>
    <col min="6922" max="6923" width="0" style="311" hidden="1" customWidth="1"/>
    <col min="6924" max="7168" width="9.140625" style="311"/>
    <col min="7169" max="7169" width="5.85546875" style="311" customWidth="1"/>
    <col min="7170" max="7170" width="6.140625" style="311" customWidth="1"/>
    <col min="7171" max="7171" width="11.42578125" style="311" customWidth="1"/>
    <col min="7172" max="7172" width="15.85546875" style="311" customWidth="1"/>
    <col min="7173" max="7173" width="11.28515625" style="311" customWidth="1"/>
    <col min="7174" max="7174" width="10.85546875" style="311" customWidth="1"/>
    <col min="7175" max="7175" width="11" style="311" customWidth="1"/>
    <col min="7176" max="7176" width="11.140625" style="311" customWidth="1"/>
    <col min="7177" max="7177" width="10.7109375" style="311" customWidth="1"/>
    <col min="7178" max="7179" width="0" style="311" hidden="1" customWidth="1"/>
    <col min="7180" max="7424" width="9.140625" style="311"/>
    <col min="7425" max="7425" width="5.85546875" style="311" customWidth="1"/>
    <col min="7426" max="7426" width="6.140625" style="311" customWidth="1"/>
    <col min="7427" max="7427" width="11.42578125" style="311" customWidth="1"/>
    <col min="7428" max="7428" width="15.85546875" style="311" customWidth="1"/>
    <col min="7429" max="7429" width="11.28515625" style="311" customWidth="1"/>
    <col min="7430" max="7430" width="10.85546875" style="311" customWidth="1"/>
    <col min="7431" max="7431" width="11" style="311" customWidth="1"/>
    <col min="7432" max="7432" width="11.140625" style="311" customWidth="1"/>
    <col min="7433" max="7433" width="10.7109375" style="311" customWidth="1"/>
    <col min="7434" max="7435" width="0" style="311" hidden="1" customWidth="1"/>
    <col min="7436" max="7680" width="9.140625" style="311"/>
    <col min="7681" max="7681" width="5.85546875" style="311" customWidth="1"/>
    <col min="7682" max="7682" width="6.140625" style="311" customWidth="1"/>
    <col min="7683" max="7683" width="11.42578125" style="311" customWidth="1"/>
    <col min="7684" max="7684" width="15.85546875" style="311" customWidth="1"/>
    <col min="7685" max="7685" width="11.28515625" style="311" customWidth="1"/>
    <col min="7686" max="7686" width="10.85546875" style="311" customWidth="1"/>
    <col min="7687" max="7687" width="11" style="311" customWidth="1"/>
    <col min="7688" max="7688" width="11.140625" style="311" customWidth="1"/>
    <col min="7689" max="7689" width="10.7109375" style="311" customWidth="1"/>
    <col min="7690" max="7691" width="0" style="311" hidden="1" customWidth="1"/>
    <col min="7692" max="7936" width="9.140625" style="311"/>
    <col min="7937" max="7937" width="5.85546875" style="311" customWidth="1"/>
    <col min="7938" max="7938" width="6.140625" style="311" customWidth="1"/>
    <col min="7939" max="7939" width="11.42578125" style="311" customWidth="1"/>
    <col min="7940" max="7940" width="15.85546875" style="311" customWidth="1"/>
    <col min="7941" max="7941" width="11.28515625" style="311" customWidth="1"/>
    <col min="7942" max="7942" width="10.85546875" style="311" customWidth="1"/>
    <col min="7943" max="7943" width="11" style="311" customWidth="1"/>
    <col min="7944" max="7944" width="11.140625" style="311" customWidth="1"/>
    <col min="7945" max="7945" width="10.7109375" style="311" customWidth="1"/>
    <col min="7946" max="7947" width="0" style="311" hidden="1" customWidth="1"/>
    <col min="7948" max="8192" width="9.140625" style="311"/>
    <col min="8193" max="8193" width="5.85546875" style="311" customWidth="1"/>
    <col min="8194" max="8194" width="6.140625" style="311" customWidth="1"/>
    <col min="8195" max="8195" width="11.42578125" style="311" customWidth="1"/>
    <col min="8196" max="8196" width="15.85546875" style="311" customWidth="1"/>
    <col min="8197" max="8197" width="11.28515625" style="311" customWidth="1"/>
    <col min="8198" max="8198" width="10.85546875" style="311" customWidth="1"/>
    <col min="8199" max="8199" width="11" style="311" customWidth="1"/>
    <col min="8200" max="8200" width="11.140625" style="311" customWidth="1"/>
    <col min="8201" max="8201" width="10.7109375" style="311" customWidth="1"/>
    <col min="8202" max="8203" width="0" style="311" hidden="1" customWidth="1"/>
    <col min="8204" max="8448" width="9.140625" style="311"/>
    <col min="8449" max="8449" width="5.85546875" style="311" customWidth="1"/>
    <col min="8450" max="8450" width="6.140625" style="311" customWidth="1"/>
    <col min="8451" max="8451" width="11.42578125" style="311" customWidth="1"/>
    <col min="8452" max="8452" width="15.85546875" style="311" customWidth="1"/>
    <col min="8453" max="8453" width="11.28515625" style="311" customWidth="1"/>
    <col min="8454" max="8454" width="10.85546875" style="311" customWidth="1"/>
    <col min="8455" max="8455" width="11" style="311" customWidth="1"/>
    <col min="8456" max="8456" width="11.140625" style="311" customWidth="1"/>
    <col min="8457" max="8457" width="10.7109375" style="311" customWidth="1"/>
    <col min="8458" max="8459" width="0" style="311" hidden="1" customWidth="1"/>
    <col min="8460" max="8704" width="9.140625" style="311"/>
    <col min="8705" max="8705" width="5.85546875" style="311" customWidth="1"/>
    <col min="8706" max="8706" width="6.140625" style="311" customWidth="1"/>
    <col min="8707" max="8707" width="11.42578125" style="311" customWidth="1"/>
    <col min="8708" max="8708" width="15.85546875" style="311" customWidth="1"/>
    <col min="8709" max="8709" width="11.28515625" style="311" customWidth="1"/>
    <col min="8710" max="8710" width="10.85546875" style="311" customWidth="1"/>
    <col min="8711" max="8711" width="11" style="311" customWidth="1"/>
    <col min="8712" max="8712" width="11.140625" style="311" customWidth="1"/>
    <col min="8713" max="8713" width="10.7109375" style="311" customWidth="1"/>
    <col min="8714" max="8715" width="0" style="311" hidden="1" customWidth="1"/>
    <col min="8716" max="8960" width="9.140625" style="311"/>
    <col min="8961" max="8961" width="5.85546875" style="311" customWidth="1"/>
    <col min="8962" max="8962" width="6.140625" style="311" customWidth="1"/>
    <col min="8963" max="8963" width="11.42578125" style="311" customWidth="1"/>
    <col min="8964" max="8964" width="15.85546875" style="311" customWidth="1"/>
    <col min="8965" max="8965" width="11.28515625" style="311" customWidth="1"/>
    <col min="8966" max="8966" width="10.85546875" style="311" customWidth="1"/>
    <col min="8967" max="8967" width="11" style="311" customWidth="1"/>
    <col min="8968" max="8968" width="11.140625" style="311" customWidth="1"/>
    <col min="8969" max="8969" width="10.7109375" style="311" customWidth="1"/>
    <col min="8970" max="8971" width="0" style="311" hidden="1" customWidth="1"/>
    <col min="8972" max="9216" width="9.140625" style="311"/>
    <col min="9217" max="9217" width="5.85546875" style="311" customWidth="1"/>
    <col min="9218" max="9218" width="6.140625" style="311" customWidth="1"/>
    <col min="9219" max="9219" width="11.42578125" style="311" customWidth="1"/>
    <col min="9220" max="9220" width="15.85546875" style="311" customWidth="1"/>
    <col min="9221" max="9221" width="11.28515625" style="311" customWidth="1"/>
    <col min="9222" max="9222" width="10.85546875" style="311" customWidth="1"/>
    <col min="9223" max="9223" width="11" style="311" customWidth="1"/>
    <col min="9224" max="9224" width="11.140625" style="311" customWidth="1"/>
    <col min="9225" max="9225" width="10.7109375" style="311" customWidth="1"/>
    <col min="9226" max="9227" width="0" style="311" hidden="1" customWidth="1"/>
    <col min="9228" max="9472" width="9.140625" style="311"/>
    <col min="9473" max="9473" width="5.85546875" style="311" customWidth="1"/>
    <col min="9474" max="9474" width="6.140625" style="311" customWidth="1"/>
    <col min="9475" max="9475" width="11.42578125" style="311" customWidth="1"/>
    <col min="9476" max="9476" width="15.85546875" style="311" customWidth="1"/>
    <col min="9477" max="9477" width="11.28515625" style="311" customWidth="1"/>
    <col min="9478" max="9478" width="10.85546875" style="311" customWidth="1"/>
    <col min="9479" max="9479" width="11" style="311" customWidth="1"/>
    <col min="9480" max="9480" width="11.140625" style="311" customWidth="1"/>
    <col min="9481" max="9481" width="10.7109375" style="311" customWidth="1"/>
    <col min="9482" max="9483" width="0" style="311" hidden="1" customWidth="1"/>
    <col min="9484" max="9728" width="9.140625" style="311"/>
    <col min="9729" max="9729" width="5.85546875" style="311" customWidth="1"/>
    <col min="9730" max="9730" width="6.140625" style="311" customWidth="1"/>
    <col min="9731" max="9731" width="11.42578125" style="311" customWidth="1"/>
    <col min="9732" max="9732" width="15.85546875" style="311" customWidth="1"/>
    <col min="9733" max="9733" width="11.28515625" style="311" customWidth="1"/>
    <col min="9734" max="9734" width="10.85546875" style="311" customWidth="1"/>
    <col min="9735" max="9735" width="11" style="311" customWidth="1"/>
    <col min="9736" max="9736" width="11.140625" style="311" customWidth="1"/>
    <col min="9737" max="9737" width="10.7109375" style="311" customWidth="1"/>
    <col min="9738" max="9739" width="0" style="311" hidden="1" customWidth="1"/>
    <col min="9740" max="9984" width="9.140625" style="311"/>
    <col min="9985" max="9985" width="5.85546875" style="311" customWidth="1"/>
    <col min="9986" max="9986" width="6.140625" style="311" customWidth="1"/>
    <col min="9987" max="9987" width="11.42578125" style="311" customWidth="1"/>
    <col min="9988" max="9988" width="15.85546875" style="311" customWidth="1"/>
    <col min="9989" max="9989" width="11.28515625" style="311" customWidth="1"/>
    <col min="9990" max="9990" width="10.85546875" style="311" customWidth="1"/>
    <col min="9991" max="9991" width="11" style="311" customWidth="1"/>
    <col min="9992" max="9992" width="11.140625" style="311" customWidth="1"/>
    <col min="9993" max="9993" width="10.7109375" style="311" customWidth="1"/>
    <col min="9994" max="9995" width="0" style="311" hidden="1" customWidth="1"/>
    <col min="9996" max="10240" width="9.140625" style="311"/>
    <col min="10241" max="10241" width="5.85546875" style="311" customWidth="1"/>
    <col min="10242" max="10242" width="6.140625" style="311" customWidth="1"/>
    <col min="10243" max="10243" width="11.42578125" style="311" customWidth="1"/>
    <col min="10244" max="10244" width="15.85546875" style="311" customWidth="1"/>
    <col min="10245" max="10245" width="11.28515625" style="311" customWidth="1"/>
    <col min="10246" max="10246" width="10.85546875" style="311" customWidth="1"/>
    <col min="10247" max="10247" width="11" style="311" customWidth="1"/>
    <col min="10248" max="10248" width="11.140625" style="311" customWidth="1"/>
    <col min="10249" max="10249" width="10.7109375" style="311" customWidth="1"/>
    <col min="10250" max="10251" width="0" style="311" hidden="1" customWidth="1"/>
    <col min="10252" max="10496" width="9.140625" style="311"/>
    <col min="10497" max="10497" width="5.85546875" style="311" customWidth="1"/>
    <col min="10498" max="10498" width="6.140625" style="311" customWidth="1"/>
    <col min="10499" max="10499" width="11.42578125" style="311" customWidth="1"/>
    <col min="10500" max="10500" width="15.85546875" style="311" customWidth="1"/>
    <col min="10501" max="10501" width="11.28515625" style="311" customWidth="1"/>
    <col min="10502" max="10502" width="10.85546875" style="311" customWidth="1"/>
    <col min="10503" max="10503" width="11" style="311" customWidth="1"/>
    <col min="10504" max="10504" width="11.140625" style="311" customWidth="1"/>
    <col min="10505" max="10505" width="10.7109375" style="311" customWidth="1"/>
    <col min="10506" max="10507" width="0" style="311" hidden="1" customWidth="1"/>
    <col min="10508" max="10752" width="9.140625" style="311"/>
    <col min="10753" max="10753" width="5.85546875" style="311" customWidth="1"/>
    <col min="10754" max="10754" width="6.140625" style="311" customWidth="1"/>
    <col min="10755" max="10755" width="11.42578125" style="311" customWidth="1"/>
    <col min="10756" max="10756" width="15.85546875" style="311" customWidth="1"/>
    <col min="10757" max="10757" width="11.28515625" style="311" customWidth="1"/>
    <col min="10758" max="10758" width="10.85546875" style="311" customWidth="1"/>
    <col min="10759" max="10759" width="11" style="311" customWidth="1"/>
    <col min="10760" max="10760" width="11.140625" style="311" customWidth="1"/>
    <col min="10761" max="10761" width="10.7109375" style="311" customWidth="1"/>
    <col min="10762" max="10763" width="0" style="311" hidden="1" customWidth="1"/>
    <col min="10764" max="11008" width="9.140625" style="311"/>
    <col min="11009" max="11009" width="5.85546875" style="311" customWidth="1"/>
    <col min="11010" max="11010" width="6.140625" style="311" customWidth="1"/>
    <col min="11011" max="11011" width="11.42578125" style="311" customWidth="1"/>
    <col min="11012" max="11012" width="15.85546875" style="311" customWidth="1"/>
    <col min="11013" max="11013" width="11.28515625" style="311" customWidth="1"/>
    <col min="11014" max="11014" width="10.85546875" style="311" customWidth="1"/>
    <col min="11015" max="11015" width="11" style="311" customWidth="1"/>
    <col min="11016" max="11016" width="11.140625" style="311" customWidth="1"/>
    <col min="11017" max="11017" width="10.7109375" style="311" customWidth="1"/>
    <col min="11018" max="11019" width="0" style="311" hidden="1" customWidth="1"/>
    <col min="11020" max="11264" width="9.140625" style="311"/>
    <col min="11265" max="11265" width="5.85546875" style="311" customWidth="1"/>
    <col min="11266" max="11266" width="6.140625" style="311" customWidth="1"/>
    <col min="11267" max="11267" width="11.42578125" style="311" customWidth="1"/>
    <col min="11268" max="11268" width="15.85546875" style="311" customWidth="1"/>
    <col min="11269" max="11269" width="11.28515625" style="311" customWidth="1"/>
    <col min="11270" max="11270" width="10.85546875" style="311" customWidth="1"/>
    <col min="11271" max="11271" width="11" style="311" customWidth="1"/>
    <col min="11272" max="11272" width="11.140625" style="311" customWidth="1"/>
    <col min="11273" max="11273" width="10.7109375" style="311" customWidth="1"/>
    <col min="11274" max="11275" width="0" style="311" hidden="1" customWidth="1"/>
    <col min="11276" max="11520" width="9.140625" style="311"/>
    <col min="11521" max="11521" width="5.85546875" style="311" customWidth="1"/>
    <col min="11522" max="11522" width="6.140625" style="311" customWidth="1"/>
    <col min="11523" max="11523" width="11.42578125" style="311" customWidth="1"/>
    <col min="11524" max="11524" width="15.85546875" style="311" customWidth="1"/>
    <col min="11525" max="11525" width="11.28515625" style="311" customWidth="1"/>
    <col min="11526" max="11526" width="10.85546875" style="311" customWidth="1"/>
    <col min="11527" max="11527" width="11" style="311" customWidth="1"/>
    <col min="11528" max="11528" width="11.140625" style="311" customWidth="1"/>
    <col min="11529" max="11529" width="10.7109375" style="311" customWidth="1"/>
    <col min="11530" max="11531" width="0" style="311" hidden="1" customWidth="1"/>
    <col min="11532" max="11776" width="9.140625" style="311"/>
    <col min="11777" max="11777" width="5.85546875" style="311" customWidth="1"/>
    <col min="11778" max="11778" width="6.140625" style="311" customWidth="1"/>
    <col min="11779" max="11779" width="11.42578125" style="311" customWidth="1"/>
    <col min="11780" max="11780" width="15.85546875" style="311" customWidth="1"/>
    <col min="11781" max="11781" width="11.28515625" style="311" customWidth="1"/>
    <col min="11782" max="11782" width="10.85546875" style="311" customWidth="1"/>
    <col min="11783" max="11783" width="11" style="311" customWidth="1"/>
    <col min="11784" max="11784" width="11.140625" style="311" customWidth="1"/>
    <col min="11785" max="11785" width="10.7109375" style="311" customWidth="1"/>
    <col min="11786" max="11787" width="0" style="311" hidden="1" customWidth="1"/>
    <col min="11788" max="12032" width="9.140625" style="311"/>
    <col min="12033" max="12033" width="5.85546875" style="311" customWidth="1"/>
    <col min="12034" max="12034" width="6.140625" style="311" customWidth="1"/>
    <col min="12035" max="12035" width="11.42578125" style="311" customWidth="1"/>
    <col min="12036" max="12036" width="15.85546875" style="311" customWidth="1"/>
    <col min="12037" max="12037" width="11.28515625" style="311" customWidth="1"/>
    <col min="12038" max="12038" width="10.85546875" style="311" customWidth="1"/>
    <col min="12039" max="12039" width="11" style="311" customWidth="1"/>
    <col min="12040" max="12040" width="11.140625" style="311" customWidth="1"/>
    <col min="12041" max="12041" width="10.7109375" style="311" customWidth="1"/>
    <col min="12042" max="12043" width="0" style="311" hidden="1" customWidth="1"/>
    <col min="12044" max="12288" width="9.140625" style="311"/>
    <col min="12289" max="12289" width="5.85546875" style="311" customWidth="1"/>
    <col min="12290" max="12290" width="6.140625" style="311" customWidth="1"/>
    <col min="12291" max="12291" width="11.42578125" style="311" customWidth="1"/>
    <col min="12292" max="12292" width="15.85546875" style="311" customWidth="1"/>
    <col min="12293" max="12293" width="11.28515625" style="311" customWidth="1"/>
    <col min="12294" max="12294" width="10.85546875" style="311" customWidth="1"/>
    <col min="12295" max="12295" width="11" style="311" customWidth="1"/>
    <col min="12296" max="12296" width="11.140625" style="311" customWidth="1"/>
    <col min="12297" max="12297" width="10.7109375" style="311" customWidth="1"/>
    <col min="12298" max="12299" width="0" style="311" hidden="1" customWidth="1"/>
    <col min="12300" max="12544" width="9.140625" style="311"/>
    <col min="12545" max="12545" width="5.85546875" style="311" customWidth="1"/>
    <col min="12546" max="12546" width="6.140625" style="311" customWidth="1"/>
    <col min="12547" max="12547" width="11.42578125" style="311" customWidth="1"/>
    <col min="12548" max="12548" width="15.85546875" style="311" customWidth="1"/>
    <col min="12549" max="12549" width="11.28515625" style="311" customWidth="1"/>
    <col min="12550" max="12550" width="10.85546875" style="311" customWidth="1"/>
    <col min="12551" max="12551" width="11" style="311" customWidth="1"/>
    <col min="12552" max="12552" width="11.140625" style="311" customWidth="1"/>
    <col min="12553" max="12553" width="10.7109375" style="311" customWidth="1"/>
    <col min="12554" max="12555" width="0" style="311" hidden="1" customWidth="1"/>
    <col min="12556" max="12800" width="9.140625" style="311"/>
    <col min="12801" max="12801" width="5.85546875" style="311" customWidth="1"/>
    <col min="12802" max="12802" width="6.140625" style="311" customWidth="1"/>
    <col min="12803" max="12803" width="11.42578125" style="311" customWidth="1"/>
    <col min="12804" max="12804" width="15.85546875" style="311" customWidth="1"/>
    <col min="12805" max="12805" width="11.28515625" style="311" customWidth="1"/>
    <col min="12806" max="12806" width="10.85546875" style="311" customWidth="1"/>
    <col min="12807" max="12807" width="11" style="311" customWidth="1"/>
    <col min="12808" max="12808" width="11.140625" style="311" customWidth="1"/>
    <col min="12809" max="12809" width="10.7109375" style="311" customWidth="1"/>
    <col min="12810" max="12811" width="0" style="311" hidden="1" customWidth="1"/>
    <col min="12812" max="13056" width="9.140625" style="311"/>
    <col min="13057" max="13057" width="5.85546875" style="311" customWidth="1"/>
    <col min="13058" max="13058" width="6.140625" style="311" customWidth="1"/>
    <col min="13059" max="13059" width="11.42578125" style="311" customWidth="1"/>
    <col min="13060" max="13060" width="15.85546875" style="311" customWidth="1"/>
    <col min="13061" max="13061" width="11.28515625" style="311" customWidth="1"/>
    <col min="13062" max="13062" width="10.85546875" style="311" customWidth="1"/>
    <col min="13063" max="13063" width="11" style="311" customWidth="1"/>
    <col min="13064" max="13064" width="11.140625" style="311" customWidth="1"/>
    <col min="13065" max="13065" width="10.7109375" style="311" customWidth="1"/>
    <col min="13066" max="13067" width="0" style="311" hidden="1" customWidth="1"/>
    <col min="13068" max="13312" width="9.140625" style="311"/>
    <col min="13313" max="13313" width="5.85546875" style="311" customWidth="1"/>
    <col min="13314" max="13314" width="6.140625" style="311" customWidth="1"/>
    <col min="13315" max="13315" width="11.42578125" style="311" customWidth="1"/>
    <col min="13316" max="13316" width="15.85546875" style="311" customWidth="1"/>
    <col min="13317" max="13317" width="11.28515625" style="311" customWidth="1"/>
    <col min="13318" max="13318" width="10.85546875" style="311" customWidth="1"/>
    <col min="13319" max="13319" width="11" style="311" customWidth="1"/>
    <col min="13320" max="13320" width="11.140625" style="311" customWidth="1"/>
    <col min="13321" max="13321" width="10.7109375" style="311" customWidth="1"/>
    <col min="13322" max="13323" width="0" style="311" hidden="1" customWidth="1"/>
    <col min="13324" max="13568" width="9.140625" style="311"/>
    <col min="13569" max="13569" width="5.85546875" style="311" customWidth="1"/>
    <col min="13570" max="13570" width="6.140625" style="311" customWidth="1"/>
    <col min="13571" max="13571" width="11.42578125" style="311" customWidth="1"/>
    <col min="13572" max="13572" width="15.85546875" style="311" customWidth="1"/>
    <col min="13573" max="13573" width="11.28515625" style="311" customWidth="1"/>
    <col min="13574" max="13574" width="10.85546875" style="311" customWidth="1"/>
    <col min="13575" max="13575" width="11" style="311" customWidth="1"/>
    <col min="13576" max="13576" width="11.140625" style="311" customWidth="1"/>
    <col min="13577" max="13577" width="10.7109375" style="311" customWidth="1"/>
    <col min="13578" max="13579" width="0" style="311" hidden="1" customWidth="1"/>
    <col min="13580" max="13824" width="9.140625" style="311"/>
    <col min="13825" max="13825" width="5.85546875" style="311" customWidth="1"/>
    <col min="13826" max="13826" width="6.140625" style="311" customWidth="1"/>
    <col min="13827" max="13827" width="11.42578125" style="311" customWidth="1"/>
    <col min="13828" max="13828" width="15.85546875" style="311" customWidth="1"/>
    <col min="13829" max="13829" width="11.28515625" style="311" customWidth="1"/>
    <col min="13830" max="13830" width="10.85546875" style="311" customWidth="1"/>
    <col min="13831" max="13831" width="11" style="311" customWidth="1"/>
    <col min="13832" max="13832" width="11.140625" style="311" customWidth="1"/>
    <col min="13833" max="13833" width="10.7109375" style="311" customWidth="1"/>
    <col min="13834" max="13835" width="0" style="311" hidden="1" customWidth="1"/>
    <col min="13836" max="14080" width="9.140625" style="311"/>
    <col min="14081" max="14081" width="5.85546875" style="311" customWidth="1"/>
    <col min="14082" max="14082" width="6.140625" style="311" customWidth="1"/>
    <col min="14083" max="14083" width="11.42578125" style="311" customWidth="1"/>
    <col min="14084" max="14084" width="15.85546875" style="311" customWidth="1"/>
    <col min="14085" max="14085" width="11.28515625" style="311" customWidth="1"/>
    <col min="14086" max="14086" width="10.85546875" style="311" customWidth="1"/>
    <col min="14087" max="14087" width="11" style="311" customWidth="1"/>
    <col min="14088" max="14088" width="11.140625" style="311" customWidth="1"/>
    <col min="14089" max="14089" width="10.7109375" style="311" customWidth="1"/>
    <col min="14090" max="14091" width="0" style="311" hidden="1" customWidth="1"/>
    <col min="14092" max="14336" width="9.140625" style="311"/>
    <col min="14337" max="14337" width="5.85546875" style="311" customWidth="1"/>
    <col min="14338" max="14338" width="6.140625" style="311" customWidth="1"/>
    <col min="14339" max="14339" width="11.42578125" style="311" customWidth="1"/>
    <col min="14340" max="14340" width="15.85546875" style="311" customWidth="1"/>
    <col min="14341" max="14341" width="11.28515625" style="311" customWidth="1"/>
    <col min="14342" max="14342" width="10.85546875" style="311" customWidth="1"/>
    <col min="14343" max="14343" width="11" style="311" customWidth="1"/>
    <col min="14344" max="14344" width="11.140625" style="311" customWidth="1"/>
    <col min="14345" max="14345" width="10.7109375" style="311" customWidth="1"/>
    <col min="14346" max="14347" width="0" style="311" hidden="1" customWidth="1"/>
    <col min="14348" max="14592" width="9.140625" style="311"/>
    <col min="14593" max="14593" width="5.85546875" style="311" customWidth="1"/>
    <col min="14594" max="14594" width="6.140625" style="311" customWidth="1"/>
    <col min="14595" max="14595" width="11.42578125" style="311" customWidth="1"/>
    <col min="14596" max="14596" width="15.85546875" style="311" customWidth="1"/>
    <col min="14597" max="14597" width="11.28515625" style="311" customWidth="1"/>
    <col min="14598" max="14598" width="10.85546875" style="311" customWidth="1"/>
    <col min="14599" max="14599" width="11" style="311" customWidth="1"/>
    <col min="14600" max="14600" width="11.140625" style="311" customWidth="1"/>
    <col min="14601" max="14601" width="10.7109375" style="311" customWidth="1"/>
    <col min="14602" max="14603" width="0" style="311" hidden="1" customWidth="1"/>
    <col min="14604" max="14848" width="9.140625" style="311"/>
    <col min="14849" max="14849" width="5.85546875" style="311" customWidth="1"/>
    <col min="14850" max="14850" width="6.140625" style="311" customWidth="1"/>
    <col min="14851" max="14851" width="11.42578125" style="311" customWidth="1"/>
    <col min="14852" max="14852" width="15.85546875" style="311" customWidth="1"/>
    <col min="14853" max="14853" width="11.28515625" style="311" customWidth="1"/>
    <col min="14854" max="14854" width="10.85546875" style="311" customWidth="1"/>
    <col min="14855" max="14855" width="11" style="311" customWidth="1"/>
    <col min="14856" max="14856" width="11.140625" style="311" customWidth="1"/>
    <col min="14857" max="14857" width="10.7109375" style="311" customWidth="1"/>
    <col min="14858" max="14859" width="0" style="311" hidden="1" customWidth="1"/>
    <col min="14860" max="15104" width="9.140625" style="311"/>
    <col min="15105" max="15105" width="5.85546875" style="311" customWidth="1"/>
    <col min="15106" max="15106" width="6.140625" style="311" customWidth="1"/>
    <col min="15107" max="15107" width="11.42578125" style="311" customWidth="1"/>
    <col min="15108" max="15108" width="15.85546875" style="311" customWidth="1"/>
    <col min="15109" max="15109" width="11.28515625" style="311" customWidth="1"/>
    <col min="15110" max="15110" width="10.85546875" style="311" customWidth="1"/>
    <col min="15111" max="15111" width="11" style="311" customWidth="1"/>
    <col min="15112" max="15112" width="11.140625" style="311" customWidth="1"/>
    <col min="15113" max="15113" width="10.7109375" style="311" customWidth="1"/>
    <col min="15114" max="15115" width="0" style="311" hidden="1" customWidth="1"/>
    <col min="15116" max="15360" width="9.140625" style="311"/>
    <col min="15361" max="15361" width="5.85546875" style="311" customWidth="1"/>
    <col min="15362" max="15362" width="6.140625" style="311" customWidth="1"/>
    <col min="15363" max="15363" width="11.42578125" style="311" customWidth="1"/>
    <col min="15364" max="15364" width="15.85546875" style="311" customWidth="1"/>
    <col min="15365" max="15365" width="11.28515625" style="311" customWidth="1"/>
    <col min="15366" max="15366" width="10.85546875" style="311" customWidth="1"/>
    <col min="15367" max="15367" width="11" style="311" customWidth="1"/>
    <col min="15368" max="15368" width="11.140625" style="311" customWidth="1"/>
    <col min="15369" max="15369" width="10.7109375" style="311" customWidth="1"/>
    <col min="15370" max="15371" width="0" style="311" hidden="1" customWidth="1"/>
    <col min="15372" max="15616" width="9.140625" style="311"/>
    <col min="15617" max="15617" width="5.85546875" style="311" customWidth="1"/>
    <col min="15618" max="15618" width="6.140625" style="311" customWidth="1"/>
    <col min="15619" max="15619" width="11.42578125" style="311" customWidth="1"/>
    <col min="15620" max="15620" width="15.85546875" style="311" customWidth="1"/>
    <col min="15621" max="15621" width="11.28515625" style="311" customWidth="1"/>
    <col min="15622" max="15622" width="10.85546875" style="311" customWidth="1"/>
    <col min="15623" max="15623" width="11" style="311" customWidth="1"/>
    <col min="15624" max="15624" width="11.140625" style="311" customWidth="1"/>
    <col min="15625" max="15625" width="10.7109375" style="311" customWidth="1"/>
    <col min="15626" max="15627" width="0" style="311" hidden="1" customWidth="1"/>
    <col min="15628" max="15872" width="9.140625" style="311"/>
    <col min="15873" max="15873" width="5.85546875" style="311" customWidth="1"/>
    <col min="15874" max="15874" width="6.140625" style="311" customWidth="1"/>
    <col min="15875" max="15875" width="11.42578125" style="311" customWidth="1"/>
    <col min="15876" max="15876" width="15.85546875" style="311" customWidth="1"/>
    <col min="15877" max="15877" width="11.28515625" style="311" customWidth="1"/>
    <col min="15878" max="15878" width="10.85546875" style="311" customWidth="1"/>
    <col min="15879" max="15879" width="11" style="311" customWidth="1"/>
    <col min="15880" max="15880" width="11.140625" style="311" customWidth="1"/>
    <col min="15881" max="15881" width="10.7109375" style="311" customWidth="1"/>
    <col min="15882" max="15883" width="0" style="311" hidden="1" customWidth="1"/>
    <col min="15884" max="16128" width="9.140625" style="311"/>
    <col min="16129" max="16129" width="5.85546875" style="311" customWidth="1"/>
    <col min="16130" max="16130" width="6.140625" style="311" customWidth="1"/>
    <col min="16131" max="16131" width="11.42578125" style="311" customWidth="1"/>
    <col min="16132" max="16132" width="15.85546875" style="311" customWidth="1"/>
    <col min="16133" max="16133" width="11.28515625" style="311" customWidth="1"/>
    <col min="16134" max="16134" width="10.85546875" style="311" customWidth="1"/>
    <col min="16135" max="16135" width="11" style="311" customWidth="1"/>
    <col min="16136" max="16136" width="11.140625" style="311" customWidth="1"/>
    <col min="16137" max="16137" width="10.7109375" style="311" customWidth="1"/>
    <col min="16138" max="16139" width="0" style="311" hidden="1" customWidth="1"/>
    <col min="16140" max="16384" width="9.140625" style="311"/>
  </cols>
  <sheetData>
    <row r="1" spans="1:9" x14ac:dyDescent="0.2">
      <c r="A1" s="307" t="s">
        <v>1</v>
      </c>
      <c r="B1" s="308"/>
      <c r="C1" s="309" t="s">
        <v>159</v>
      </c>
      <c r="D1" s="308"/>
      <c r="E1" s="308"/>
      <c r="F1" s="308"/>
      <c r="G1" s="309" t="s">
        <v>53</v>
      </c>
      <c r="H1" s="308" t="s">
        <v>142</v>
      </c>
      <c r="I1" s="310"/>
    </row>
    <row r="2" spans="1:9" ht="12" thickBot="1" x14ac:dyDescent="0.25">
      <c r="A2" s="312" t="s">
        <v>54</v>
      </c>
      <c r="B2" s="313"/>
      <c r="C2" s="314" t="s">
        <v>160</v>
      </c>
      <c r="D2" s="313"/>
      <c r="E2" s="313"/>
      <c r="F2" s="313"/>
      <c r="G2" s="314" t="s">
        <v>149</v>
      </c>
      <c r="H2" s="313"/>
      <c r="I2" s="315"/>
    </row>
    <row r="4" spans="1:9" ht="18" x14ac:dyDescent="0.25">
      <c r="A4" s="395" t="s">
        <v>55</v>
      </c>
      <c r="B4" s="395"/>
      <c r="C4" s="395"/>
      <c r="D4" s="395"/>
      <c r="E4" s="395"/>
      <c r="F4" s="395"/>
      <c r="G4" s="395"/>
      <c r="H4" s="395"/>
      <c r="I4" s="395"/>
    </row>
    <row r="5" spans="1:9" ht="12" thickBot="1" x14ac:dyDescent="0.25"/>
    <row r="6" spans="1:9" x14ac:dyDescent="0.2">
      <c r="A6" s="316" t="s">
        <v>56</v>
      </c>
      <c r="B6" s="317"/>
      <c r="C6" s="318"/>
      <c r="D6" s="319"/>
      <c r="E6" s="320" t="s">
        <v>4</v>
      </c>
      <c r="F6" s="320" t="s">
        <v>5</v>
      </c>
      <c r="G6" s="320" t="s">
        <v>6</v>
      </c>
      <c r="H6" s="320" t="s">
        <v>7</v>
      </c>
      <c r="I6" s="321" t="s">
        <v>8</v>
      </c>
    </row>
    <row r="7" spans="1:9" x14ac:dyDescent="0.2">
      <c r="A7" s="322" t="s">
        <v>161</v>
      </c>
      <c r="B7" s="323" t="s">
        <v>162</v>
      </c>
      <c r="C7" s="324"/>
      <c r="D7" s="325"/>
      <c r="E7" s="326">
        <v>291.60000000000002</v>
      </c>
      <c r="F7" s="326">
        <v>0</v>
      </c>
      <c r="G7" s="326">
        <v>0</v>
      </c>
      <c r="H7" s="326">
        <v>0</v>
      </c>
      <c r="I7" s="327">
        <v>0</v>
      </c>
    </row>
    <row r="8" spans="1:9" x14ac:dyDescent="0.2">
      <c r="A8" s="322" t="s">
        <v>176</v>
      </c>
      <c r="B8" s="323" t="s">
        <v>177</v>
      </c>
      <c r="C8" s="324"/>
      <c r="D8" s="325"/>
      <c r="E8" s="326">
        <v>3366</v>
      </c>
      <c r="F8" s="326">
        <v>0</v>
      </c>
      <c r="G8" s="326">
        <v>0</v>
      </c>
      <c r="H8" s="326">
        <v>0</v>
      </c>
      <c r="I8" s="327">
        <v>0</v>
      </c>
    </row>
    <row r="9" spans="1:9" x14ac:dyDescent="0.2">
      <c r="A9" s="322" t="s">
        <v>182</v>
      </c>
      <c r="B9" s="323" t="s">
        <v>183</v>
      </c>
      <c r="C9" s="324"/>
      <c r="D9" s="325"/>
      <c r="E9" s="326">
        <v>6385</v>
      </c>
      <c r="F9" s="326">
        <v>0</v>
      </c>
      <c r="G9" s="326">
        <v>0</v>
      </c>
      <c r="H9" s="326">
        <v>0</v>
      </c>
      <c r="I9" s="327">
        <v>0</v>
      </c>
    </row>
    <row r="10" spans="1:9" x14ac:dyDescent="0.2">
      <c r="A10" s="322" t="s">
        <v>178</v>
      </c>
      <c r="B10" s="323" t="s">
        <v>179</v>
      </c>
      <c r="C10" s="324"/>
      <c r="D10" s="325"/>
      <c r="E10" s="326">
        <v>1224</v>
      </c>
      <c r="F10" s="326">
        <v>0</v>
      </c>
      <c r="G10" s="326">
        <v>0</v>
      </c>
      <c r="H10" s="326">
        <v>0</v>
      </c>
      <c r="I10" s="327">
        <v>0</v>
      </c>
    </row>
    <row r="11" spans="1:9" x14ac:dyDescent="0.2">
      <c r="A11" s="322" t="s">
        <v>169</v>
      </c>
      <c r="B11" s="323" t="s">
        <v>170</v>
      </c>
      <c r="C11" s="324"/>
      <c r="D11" s="325"/>
      <c r="E11" s="326">
        <v>0</v>
      </c>
      <c r="F11" s="326">
        <v>649.9</v>
      </c>
      <c r="G11" s="326">
        <v>0</v>
      </c>
      <c r="H11" s="326">
        <v>0</v>
      </c>
      <c r="I11" s="327">
        <v>0</v>
      </c>
    </row>
    <row r="12" spans="1:9" x14ac:dyDescent="0.2">
      <c r="A12" s="322" t="s">
        <v>163</v>
      </c>
      <c r="B12" s="323" t="s">
        <v>164</v>
      </c>
      <c r="C12" s="324"/>
      <c r="D12" s="325"/>
      <c r="E12" s="326">
        <v>0</v>
      </c>
      <c r="F12" s="326">
        <v>14053.46</v>
      </c>
      <c r="G12" s="326">
        <v>0</v>
      </c>
      <c r="H12" s="326">
        <v>0</v>
      </c>
      <c r="I12" s="327">
        <v>0</v>
      </c>
    </row>
    <row r="13" spans="1:9" x14ac:dyDescent="0.2">
      <c r="A13" s="322" t="s">
        <v>186</v>
      </c>
      <c r="B13" s="323" t="s">
        <v>164</v>
      </c>
      <c r="C13" s="324"/>
      <c r="D13" s="325"/>
      <c r="E13" s="326">
        <v>0</v>
      </c>
      <c r="F13" s="326">
        <v>807.2</v>
      </c>
      <c r="G13" s="326">
        <v>0</v>
      </c>
      <c r="H13" s="326">
        <v>0</v>
      </c>
      <c r="I13" s="327">
        <v>0</v>
      </c>
    </row>
    <row r="14" spans="1:9" x14ac:dyDescent="0.2">
      <c r="A14" s="322" t="s">
        <v>173</v>
      </c>
      <c r="B14" s="323" t="s">
        <v>174</v>
      </c>
      <c r="C14" s="324"/>
      <c r="D14" s="325"/>
      <c r="E14" s="326">
        <v>0</v>
      </c>
      <c r="F14" s="326">
        <v>492.5</v>
      </c>
      <c r="G14" s="326">
        <v>0</v>
      </c>
      <c r="H14" s="326">
        <v>0</v>
      </c>
      <c r="I14" s="327">
        <v>0</v>
      </c>
    </row>
    <row r="15" spans="1:9" x14ac:dyDescent="0.2">
      <c r="A15" s="322" t="s">
        <v>184</v>
      </c>
      <c r="B15" s="323" t="s">
        <v>185</v>
      </c>
      <c r="C15" s="324"/>
      <c r="D15" s="325"/>
      <c r="E15" s="326">
        <v>0</v>
      </c>
      <c r="F15" s="326">
        <v>6330</v>
      </c>
      <c r="G15" s="326">
        <v>0</v>
      </c>
      <c r="H15" s="326">
        <v>0</v>
      </c>
      <c r="I15" s="327">
        <v>0</v>
      </c>
    </row>
    <row r="16" spans="1:9" x14ac:dyDescent="0.2">
      <c r="A16" s="322" t="s">
        <v>180</v>
      </c>
      <c r="B16" s="323" t="s">
        <v>181</v>
      </c>
      <c r="C16" s="324"/>
      <c r="D16" s="325"/>
      <c r="E16" s="326">
        <v>0</v>
      </c>
      <c r="F16" s="326">
        <v>217.5</v>
      </c>
      <c r="G16" s="326">
        <v>0</v>
      </c>
      <c r="H16" s="326">
        <v>0</v>
      </c>
      <c r="I16" s="327">
        <v>0</v>
      </c>
    </row>
    <row r="17" spans="1:10" x14ac:dyDescent="0.2">
      <c r="A17" s="322" t="s">
        <v>175</v>
      </c>
      <c r="B17" s="323" t="s">
        <v>166</v>
      </c>
      <c r="C17" s="324"/>
      <c r="D17" s="325"/>
      <c r="E17" s="326">
        <v>0</v>
      </c>
      <c r="F17" s="326">
        <v>758.8</v>
      </c>
      <c r="G17" s="326">
        <v>0</v>
      </c>
      <c r="H17" s="326">
        <v>0</v>
      </c>
      <c r="I17" s="327">
        <v>3353.5</v>
      </c>
    </row>
    <row r="18" spans="1:10" ht="12" thickBot="1" x14ac:dyDescent="0.25">
      <c r="A18" s="328"/>
      <c r="B18" s="329" t="s">
        <v>57</v>
      </c>
      <c r="C18" s="330"/>
      <c r="D18" s="331"/>
      <c r="E18" s="332">
        <f>SUM(E7:E17)</f>
        <v>11266.6</v>
      </c>
      <c r="F18" s="332">
        <f>SUM(F7:F17)</f>
        <v>23309.359999999997</v>
      </c>
      <c r="G18" s="332">
        <f>SUM(G7:G17)</f>
        <v>0</v>
      </c>
      <c r="H18" s="332">
        <f>SUM(H7:H17)</f>
        <v>0</v>
      </c>
      <c r="I18" s="333">
        <f>SUM(I7:I17)</f>
        <v>3353.5</v>
      </c>
    </row>
    <row r="19" spans="1:10" x14ac:dyDescent="0.2">
      <c r="A19" s="334"/>
    </row>
    <row r="20" spans="1:10" ht="18" x14ac:dyDescent="0.25">
      <c r="A20" s="395" t="s">
        <v>58</v>
      </c>
      <c r="B20" s="395"/>
      <c r="C20" s="395"/>
      <c r="D20" s="395"/>
      <c r="E20" s="395"/>
      <c r="F20" s="395"/>
      <c r="G20" s="395"/>
      <c r="H20" s="395"/>
      <c r="I20" s="395"/>
    </row>
    <row r="21" spans="1:10" ht="12" thickBot="1" x14ac:dyDescent="0.25"/>
    <row r="22" spans="1:10" x14ac:dyDescent="0.2">
      <c r="A22" s="316" t="s">
        <v>59</v>
      </c>
      <c r="B22" s="318"/>
      <c r="C22" s="318"/>
      <c r="D22" s="319"/>
      <c r="E22" s="335" t="s">
        <v>167</v>
      </c>
      <c r="F22" s="335" t="s">
        <v>3</v>
      </c>
      <c r="G22" s="335" t="s">
        <v>61</v>
      </c>
      <c r="H22" s="317"/>
      <c r="I22" s="336" t="s">
        <v>168</v>
      </c>
      <c r="J22" s="337"/>
    </row>
    <row r="23" spans="1:10" ht="12" thickBot="1" x14ac:dyDescent="0.25">
      <c r="A23" s="338"/>
      <c r="B23" s="339" t="s">
        <v>62</v>
      </c>
      <c r="C23" s="339"/>
      <c r="D23" s="340"/>
      <c r="E23" s="341"/>
      <c r="F23" s="341"/>
      <c r="G23" s="341"/>
      <c r="H23" s="342"/>
      <c r="I23" s="343"/>
      <c r="J23" s="337"/>
    </row>
  </sheetData>
  <mergeCells count="2">
    <mergeCell ref="A4:I4"/>
    <mergeCell ref="A20:I20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/>
  <dimension ref="A1:BE51"/>
  <sheetViews>
    <sheetView topLeftCell="A28" zoomScaleNormal="100" workbookViewId="0">
      <selection sqref="A1:B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9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10</v>
      </c>
      <c r="B2" s="9"/>
      <c r="C2" s="10" t="s">
        <v>122</v>
      </c>
      <c r="D2" s="10" t="s">
        <v>123</v>
      </c>
      <c r="E2" s="9"/>
      <c r="F2" s="11" t="s">
        <v>11</v>
      </c>
      <c r="G2" s="12"/>
    </row>
    <row r="3" spans="1:57" ht="3" hidden="1" customHeight="1" x14ac:dyDescent="0.2">
      <c r="A3" s="13"/>
      <c r="B3" s="14"/>
      <c r="C3" s="15"/>
      <c r="D3" s="15"/>
      <c r="E3" s="14"/>
      <c r="F3" s="16"/>
      <c r="G3" s="17"/>
    </row>
    <row r="4" spans="1:57" ht="12" customHeight="1" x14ac:dyDescent="0.2">
      <c r="A4" s="18" t="s">
        <v>12</v>
      </c>
      <c r="B4" s="14"/>
      <c r="C4" s="15"/>
      <c r="D4" s="15"/>
      <c r="E4" s="14"/>
      <c r="F4" s="16" t="s">
        <v>13</v>
      </c>
      <c r="G4" s="19"/>
    </row>
    <row r="5" spans="1:57" ht="12.95" customHeight="1" x14ac:dyDescent="0.2">
      <c r="A5" s="20" t="s">
        <v>81</v>
      </c>
      <c r="B5" s="21"/>
      <c r="C5" s="22" t="s">
        <v>82</v>
      </c>
      <c r="D5" s="23"/>
      <c r="E5" s="24"/>
      <c r="F5" s="16" t="s">
        <v>14</v>
      </c>
      <c r="G5" s="17"/>
    </row>
    <row r="6" spans="1:57" ht="12.95" customHeight="1" x14ac:dyDescent="0.2">
      <c r="A6" s="18" t="s">
        <v>15</v>
      </c>
      <c r="B6" s="14"/>
      <c r="C6" s="15"/>
      <c r="D6" s="15"/>
      <c r="E6" s="14"/>
      <c r="F6" s="25" t="s">
        <v>16</v>
      </c>
      <c r="G6" s="26">
        <v>0</v>
      </c>
      <c r="O6" s="27"/>
    </row>
    <row r="7" spans="1:57" ht="12.95" customHeight="1" x14ac:dyDescent="0.2">
      <c r="A7" s="28" t="s">
        <v>78</v>
      </c>
      <c r="B7" s="29"/>
      <c r="C7" s="30" t="s">
        <v>79</v>
      </c>
      <c r="D7" s="31"/>
      <c r="E7" s="31"/>
      <c r="F7" s="32" t="s">
        <v>17</v>
      </c>
      <c r="G7" s="26">
        <f>IF(G6=0,,ROUND((F30+F32)/G6,1))</f>
        <v>0</v>
      </c>
    </row>
    <row r="8" spans="1:57" x14ac:dyDescent="0.2">
      <c r="A8" s="33" t="s">
        <v>18</v>
      </c>
      <c r="B8" s="16"/>
      <c r="C8" s="347"/>
      <c r="D8" s="347"/>
      <c r="E8" s="348"/>
      <c r="F8" s="34" t="s">
        <v>19</v>
      </c>
      <c r="G8" s="35"/>
      <c r="H8" s="36"/>
      <c r="I8" s="37"/>
    </row>
    <row r="9" spans="1:57" x14ac:dyDescent="0.2">
      <c r="A9" s="33" t="s">
        <v>20</v>
      </c>
      <c r="B9" s="16"/>
      <c r="C9" s="347"/>
      <c r="D9" s="347"/>
      <c r="E9" s="348"/>
      <c r="F9" s="16"/>
      <c r="G9" s="38"/>
      <c r="H9" s="39"/>
    </row>
    <row r="10" spans="1:57" x14ac:dyDescent="0.2">
      <c r="A10" s="33" t="s">
        <v>21</v>
      </c>
      <c r="B10" s="16"/>
      <c r="C10" s="347"/>
      <c r="D10" s="347"/>
      <c r="E10" s="347"/>
      <c r="F10" s="40"/>
      <c r="G10" s="41"/>
      <c r="H10" s="42"/>
    </row>
    <row r="11" spans="1:57" ht="13.5" customHeight="1" x14ac:dyDescent="0.2">
      <c r="A11" s="33" t="s">
        <v>22</v>
      </c>
      <c r="B11" s="16"/>
      <c r="C11" s="347" t="s">
        <v>121</v>
      </c>
      <c r="D11" s="347"/>
      <c r="E11" s="347"/>
      <c r="F11" s="43" t="s">
        <v>23</v>
      </c>
      <c r="G11" s="44"/>
      <c r="H11" s="39"/>
      <c r="BA11" s="45"/>
      <c r="BB11" s="45"/>
      <c r="BC11" s="45"/>
      <c r="BD11" s="45"/>
      <c r="BE11" s="45"/>
    </row>
    <row r="12" spans="1:57" ht="12.75" customHeight="1" x14ac:dyDescent="0.2">
      <c r="A12" s="46" t="s">
        <v>24</v>
      </c>
      <c r="B12" s="14"/>
      <c r="C12" s="349"/>
      <c r="D12" s="349"/>
      <c r="E12" s="349"/>
      <c r="F12" s="47" t="s">
        <v>25</v>
      </c>
      <c r="G12" s="48"/>
      <c r="H12" s="39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9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 t="e">
        <f>'01 R113429622 Rek'!E16</f>
        <v>#REF!</v>
      </c>
      <c r="D15" s="61" t="str">
        <f>'01 R113429622 Rek'!A21</f>
        <v>Ztížené výrobní podmínky</v>
      </c>
      <c r="E15" s="62"/>
      <c r="F15" s="63"/>
      <c r="G15" s="60">
        <f>'01 R113429622 Rek'!I21</f>
        <v>0</v>
      </c>
    </row>
    <row r="16" spans="1:57" ht="15.95" customHeight="1" x14ac:dyDescent="0.2">
      <c r="A16" s="58" t="s">
        <v>30</v>
      </c>
      <c r="B16" s="59" t="s">
        <v>31</v>
      </c>
      <c r="C16" s="60" t="e">
        <f>'01 R113429622 Rek'!F16</f>
        <v>#REF!</v>
      </c>
      <c r="D16" s="13" t="str">
        <f>'01 R113429622 Rek'!A22</f>
        <v>Oborová přirážka</v>
      </c>
      <c r="E16" s="64"/>
      <c r="F16" s="65"/>
      <c r="G16" s="60">
        <f>'01 R113429622 Rek'!I22</f>
        <v>0</v>
      </c>
    </row>
    <row r="17" spans="1:7" ht="15.95" customHeight="1" x14ac:dyDescent="0.2">
      <c r="A17" s="58" t="s">
        <v>32</v>
      </c>
      <c r="B17" s="59" t="s">
        <v>33</v>
      </c>
      <c r="C17" s="60" t="e">
        <f>'01 R113429622 Rek'!H16</f>
        <v>#REF!</v>
      </c>
      <c r="D17" s="13" t="str">
        <f>'01 R113429622 Rek'!A23</f>
        <v>Přesun stavebních kapacit</v>
      </c>
      <c r="E17" s="64"/>
      <c r="F17" s="65"/>
      <c r="G17" s="60">
        <f>'01 R113429622 Rek'!I23</f>
        <v>0</v>
      </c>
    </row>
    <row r="18" spans="1:7" ht="15.95" customHeight="1" x14ac:dyDescent="0.2">
      <c r="A18" s="66" t="s">
        <v>34</v>
      </c>
      <c r="B18" s="67" t="s">
        <v>35</v>
      </c>
      <c r="C18" s="60" t="e">
        <f>'01 R113429622 Rek'!G16</f>
        <v>#REF!</v>
      </c>
      <c r="D18" s="13" t="str">
        <f>'01 R113429622 Rek'!A24</f>
        <v>Mimostaveništní doprava</v>
      </c>
      <c r="E18" s="64"/>
      <c r="F18" s="65"/>
      <c r="G18" s="60">
        <f>'01 R113429622 Rek'!I24</f>
        <v>0</v>
      </c>
    </row>
    <row r="19" spans="1:7" ht="15.95" customHeight="1" x14ac:dyDescent="0.2">
      <c r="A19" s="68" t="s">
        <v>36</v>
      </c>
      <c r="B19" s="59"/>
      <c r="C19" s="60" t="e">
        <f>SUM(C15:C18)</f>
        <v>#REF!</v>
      </c>
      <c r="D19" s="13" t="str">
        <f>'01 R113429622 Rek'!A25</f>
        <v>Zařízení staveniště</v>
      </c>
      <c r="E19" s="64"/>
      <c r="F19" s="65"/>
      <c r="G19" s="60">
        <f>'01 R113429622 Rek'!I25</f>
        <v>0</v>
      </c>
    </row>
    <row r="20" spans="1:7" ht="15.95" customHeight="1" x14ac:dyDescent="0.2">
      <c r="A20" s="68"/>
      <c r="B20" s="59"/>
      <c r="C20" s="60"/>
      <c r="D20" s="13" t="str">
        <f>'01 R113429622 Rek'!A26</f>
        <v>Provoz investora</v>
      </c>
      <c r="E20" s="64"/>
      <c r="F20" s="65"/>
      <c r="G20" s="60">
        <f>'01 R113429622 Rek'!I26</f>
        <v>0</v>
      </c>
    </row>
    <row r="21" spans="1:7" ht="15.95" customHeight="1" x14ac:dyDescent="0.2">
      <c r="A21" s="68" t="s">
        <v>8</v>
      </c>
      <c r="B21" s="59"/>
      <c r="C21" s="60" t="e">
        <f>'01 R113429622 Rek'!I16</f>
        <v>#REF!</v>
      </c>
      <c r="D21" s="13" t="str">
        <f>'01 R113429622 Rek'!A27</f>
        <v>Kompletační činnost (IČD)</v>
      </c>
      <c r="E21" s="64"/>
      <c r="F21" s="65"/>
      <c r="G21" s="60">
        <f>'01 R113429622 Rek'!I27</f>
        <v>0</v>
      </c>
    </row>
    <row r="22" spans="1:7" ht="15.95" customHeight="1" x14ac:dyDescent="0.2">
      <c r="A22" s="69" t="s">
        <v>37</v>
      </c>
      <c r="B22" s="39"/>
      <c r="C22" s="60" t="e">
        <f>C19+C21</f>
        <v>#REF!</v>
      </c>
      <c r="D22" s="13" t="s">
        <v>38</v>
      </c>
      <c r="E22" s="64"/>
      <c r="F22" s="65"/>
      <c r="G22" s="60">
        <f>G23-SUM(G15:G21)</f>
        <v>0</v>
      </c>
    </row>
    <row r="23" spans="1:7" ht="15.95" customHeight="1" thickBot="1" x14ac:dyDescent="0.25">
      <c r="A23" s="345" t="s">
        <v>39</v>
      </c>
      <c r="B23" s="346"/>
      <c r="C23" s="70" t="e">
        <f>C22+G23</f>
        <v>#REF!</v>
      </c>
      <c r="D23" s="71" t="s">
        <v>40</v>
      </c>
      <c r="E23" s="72"/>
      <c r="F23" s="73"/>
      <c r="G23" s="60">
        <f>'01 R113429622 Rek'!H29</f>
        <v>0</v>
      </c>
    </row>
    <row r="24" spans="1:7" x14ac:dyDescent="0.2">
      <c r="A24" s="74" t="s">
        <v>41</v>
      </c>
      <c r="B24" s="75"/>
      <c r="C24" s="76"/>
      <c r="D24" s="75" t="s">
        <v>42</v>
      </c>
      <c r="E24" s="75"/>
      <c r="F24" s="77" t="s">
        <v>43</v>
      </c>
      <c r="G24" s="78"/>
    </row>
    <row r="25" spans="1:7" x14ac:dyDescent="0.2">
      <c r="A25" s="69" t="s">
        <v>44</v>
      </c>
      <c r="B25" s="39"/>
      <c r="C25" s="79"/>
      <c r="D25" s="39" t="s">
        <v>44</v>
      </c>
      <c r="F25" s="80" t="s">
        <v>44</v>
      </c>
      <c r="G25" s="81"/>
    </row>
    <row r="26" spans="1:7" ht="37.5" customHeight="1" x14ac:dyDescent="0.2">
      <c r="A26" s="69" t="s">
        <v>45</v>
      </c>
      <c r="B26" s="82"/>
      <c r="C26" s="79"/>
      <c r="D26" s="39" t="s">
        <v>45</v>
      </c>
      <c r="F26" s="80" t="s">
        <v>45</v>
      </c>
      <c r="G26" s="81"/>
    </row>
    <row r="27" spans="1:7" x14ac:dyDescent="0.2">
      <c r="A27" s="69"/>
      <c r="B27" s="83"/>
      <c r="C27" s="79"/>
      <c r="D27" s="39"/>
      <c r="F27" s="80"/>
      <c r="G27" s="81"/>
    </row>
    <row r="28" spans="1:7" x14ac:dyDescent="0.2">
      <c r="A28" s="69" t="s">
        <v>46</v>
      </c>
      <c r="B28" s="39"/>
      <c r="C28" s="79"/>
      <c r="D28" s="80" t="s">
        <v>47</v>
      </c>
      <c r="E28" s="79"/>
      <c r="F28" s="84" t="s">
        <v>47</v>
      </c>
      <c r="G28" s="81"/>
    </row>
    <row r="29" spans="1:7" ht="69" customHeight="1" x14ac:dyDescent="0.2">
      <c r="A29" s="69"/>
      <c r="B29" s="39"/>
      <c r="C29" s="85"/>
      <c r="D29" s="86"/>
      <c r="E29" s="85"/>
      <c r="F29" s="39"/>
      <c r="G29" s="81"/>
    </row>
    <row r="30" spans="1:7" x14ac:dyDescent="0.2">
      <c r="A30" s="87" t="s">
        <v>2</v>
      </c>
      <c r="B30" s="88"/>
      <c r="C30" s="89">
        <v>20</v>
      </c>
      <c r="D30" s="88" t="s">
        <v>48</v>
      </c>
      <c r="E30" s="90"/>
      <c r="F30" s="351" t="e">
        <f>C23-F32</f>
        <v>#REF!</v>
      </c>
      <c r="G30" s="352"/>
    </row>
    <row r="31" spans="1:7" x14ac:dyDescent="0.2">
      <c r="A31" s="87" t="s">
        <v>49</v>
      </c>
      <c r="B31" s="88"/>
      <c r="C31" s="89">
        <f>C30</f>
        <v>20</v>
      </c>
      <c r="D31" s="88" t="s">
        <v>50</v>
      </c>
      <c r="E31" s="90"/>
      <c r="F31" s="351" t="e">
        <f>ROUND(PRODUCT(F30,C31/100),0)</f>
        <v>#REF!</v>
      </c>
      <c r="G31" s="352"/>
    </row>
    <row r="32" spans="1:7" x14ac:dyDescent="0.2">
      <c r="A32" s="87" t="s">
        <v>2</v>
      </c>
      <c r="B32" s="88"/>
      <c r="C32" s="89">
        <v>0</v>
      </c>
      <c r="D32" s="88" t="s">
        <v>50</v>
      </c>
      <c r="E32" s="90"/>
      <c r="F32" s="351">
        <v>0</v>
      </c>
      <c r="G32" s="352"/>
    </row>
    <row r="33" spans="1:8" x14ac:dyDescent="0.2">
      <c r="A33" s="87" t="s">
        <v>49</v>
      </c>
      <c r="B33" s="91"/>
      <c r="C33" s="92">
        <f>C32</f>
        <v>0</v>
      </c>
      <c r="D33" s="88" t="s">
        <v>50</v>
      </c>
      <c r="E33" s="65"/>
      <c r="F33" s="351">
        <f>ROUND(PRODUCT(F32,C33/100),0)</f>
        <v>0</v>
      </c>
      <c r="G33" s="352"/>
    </row>
    <row r="34" spans="1:8" s="96" customFormat="1" ht="19.5" customHeight="1" thickBot="1" x14ac:dyDescent="0.3">
      <c r="A34" s="93" t="s">
        <v>51</v>
      </c>
      <c r="B34" s="94"/>
      <c r="C34" s="94"/>
      <c r="D34" s="94"/>
      <c r="E34" s="95"/>
      <c r="F34" s="353" t="e">
        <f>ROUND(SUM(F30:F33),0)</f>
        <v>#REF!</v>
      </c>
      <c r="G34" s="354"/>
    </row>
    <row r="36" spans="1:8" x14ac:dyDescent="0.2">
      <c r="A36" s="2" t="s">
        <v>52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355"/>
      <c r="C37" s="355"/>
      <c r="D37" s="355"/>
      <c r="E37" s="355"/>
      <c r="F37" s="355"/>
      <c r="G37" s="355"/>
      <c r="H37" s="1" t="s">
        <v>0</v>
      </c>
    </row>
    <row r="38" spans="1:8" ht="12.75" customHeight="1" x14ac:dyDescent="0.2">
      <c r="A38" s="97"/>
      <c r="B38" s="355"/>
      <c r="C38" s="355"/>
      <c r="D38" s="355"/>
      <c r="E38" s="355"/>
      <c r="F38" s="355"/>
      <c r="G38" s="355"/>
      <c r="H38" s="1" t="s">
        <v>0</v>
      </c>
    </row>
    <row r="39" spans="1:8" x14ac:dyDescent="0.2">
      <c r="A39" s="97"/>
      <c r="B39" s="355"/>
      <c r="C39" s="355"/>
      <c r="D39" s="355"/>
      <c r="E39" s="355"/>
      <c r="F39" s="355"/>
      <c r="G39" s="355"/>
      <c r="H39" s="1" t="s">
        <v>0</v>
      </c>
    </row>
    <row r="40" spans="1:8" x14ac:dyDescent="0.2">
      <c r="A40" s="97"/>
      <c r="B40" s="355"/>
      <c r="C40" s="355"/>
      <c r="D40" s="355"/>
      <c r="E40" s="355"/>
      <c r="F40" s="355"/>
      <c r="G40" s="355"/>
      <c r="H40" s="1" t="s">
        <v>0</v>
      </c>
    </row>
    <row r="41" spans="1:8" x14ac:dyDescent="0.2">
      <c r="A41" s="97"/>
      <c r="B41" s="355"/>
      <c r="C41" s="355"/>
      <c r="D41" s="355"/>
      <c r="E41" s="355"/>
      <c r="F41" s="355"/>
      <c r="G41" s="355"/>
      <c r="H41" s="1" t="s">
        <v>0</v>
      </c>
    </row>
    <row r="42" spans="1:8" x14ac:dyDescent="0.2">
      <c r="A42" s="97"/>
      <c r="B42" s="355"/>
      <c r="C42" s="355"/>
      <c r="D42" s="355"/>
      <c r="E42" s="355"/>
      <c r="F42" s="355"/>
      <c r="G42" s="355"/>
      <c r="H42" s="1" t="s">
        <v>0</v>
      </c>
    </row>
    <row r="43" spans="1:8" x14ac:dyDescent="0.2">
      <c r="A43" s="97"/>
      <c r="B43" s="355"/>
      <c r="C43" s="355"/>
      <c r="D43" s="355"/>
      <c r="E43" s="355"/>
      <c r="F43" s="355"/>
      <c r="G43" s="355"/>
      <c r="H43" s="1" t="s">
        <v>0</v>
      </c>
    </row>
    <row r="44" spans="1:8" ht="12.75" customHeight="1" x14ac:dyDescent="0.2">
      <c r="A44" s="97"/>
      <c r="B44" s="355"/>
      <c r="C44" s="355"/>
      <c r="D44" s="355"/>
      <c r="E44" s="355"/>
      <c r="F44" s="355"/>
      <c r="G44" s="355"/>
      <c r="H44" s="1" t="s">
        <v>0</v>
      </c>
    </row>
    <row r="45" spans="1:8" ht="12.75" customHeight="1" x14ac:dyDescent="0.2">
      <c r="A45" s="97"/>
      <c r="B45" s="355"/>
      <c r="C45" s="355"/>
      <c r="D45" s="355"/>
      <c r="E45" s="355"/>
      <c r="F45" s="355"/>
      <c r="G45" s="355"/>
      <c r="H45" s="1" t="s">
        <v>0</v>
      </c>
    </row>
    <row r="46" spans="1:8" x14ac:dyDescent="0.2">
      <c r="B46" s="350"/>
      <c r="C46" s="350"/>
      <c r="D46" s="350"/>
      <c r="E46" s="350"/>
      <c r="F46" s="350"/>
      <c r="G46" s="350"/>
    </row>
    <row r="47" spans="1:8" x14ac:dyDescent="0.2">
      <c r="B47" s="350"/>
      <c r="C47" s="350"/>
      <c r="D47" s="350"/>
      <c r="E47" s="350"/>
      <c r="F47" s="350"/>
      <c r="G47" s="350"/>
    </row>
    <row r="48" spans="1:8" x14ac:dyDescent="0.2">
      <c r="B48" s="350"/>
      <c r="C48" s="350"/>
      <c r="D48" s="350"/>
      <c r="E48" s="350"/>
      <c r="F48" s="350"/>
      <c r="G48" s="350"/>
    </row>
    <row r="49" spans="2:7" x14ac:dyDescent="0.2">
      <c r="B49" s="350"/>
      <c r="C49" s="350"/>
      <c r="D49" s="350"/>
      <c r="E49" s="350"/>
      <c r="F49" s="350"/>
      <c r="G49" s="350"/>
    </row>
    <row r="50" spans="2:7" x14ac:dyDescent="0.2">
      <c r="B50" s="350"/>
      <c r="C50" s="350"/>
      <c r="D50" s="350"/>
      <c r="E50" s="350"/>
      <c r="F50" s="350"/>
      <c r="G50" s="350"/>
    </row>
    <row r="51" spans="2:7" x14ac:dyDescent="0.2">
      <c r="B51" s="350"/>
      <c r="C51" s="350"/>
      <c r="D51" s="350"/>
      <c r="E51" s="350"/>
      <c r="F51" s="350"/>
      <c r="G51" s="35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2"/>
  <dimension ref="A1:BE80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56" t="s">
        <v>1</v>
      </c>
      <c r="B1" s="357"/>
      <c r="C1" s="98" t="s">
        <v>80</v>
      </c>
      <c r="D1" s="99"/>
      <c r="E1" s="100"/>
      <c r="F1" s="99"/>
      <c r="G1" s="101" t="s">
        <v>53</v>
      </c>
      <c r="H1" s="102" t="s">
        <v>122</v>
      </c>
      <c r="I1" s="103"/>
    </row>
    <row r="2" spans="1:9" ht="13.5" thickBot="1" x14ac:dyDescent="0.25">
      <c r="A2" s="358" t="s">
        <v>54</v>
      </c>
      <c r="B2" s="359"/>
      <c r="C2" s="193">
        <v>40603</v>
      </c>
      <c r="D2" s="104"/>
      <c r="E2" s="105"/>
      <c r="F2" s="104"/>
      <c r="G2" s="360" t="s">
        <v>123</v>
      </c>
      <c r="H2" s="361"/>
      <c r="I2" s="362"/>
    </row>
    <row r="3" spans="1:9" ht="13.5" thickTop="1" x14ac:dyDescent="0.2">
      <c r="F3" s="39"/>
    </row>
    <row r="4" spans="1:9" ht="19.5" customHeight="1" x14ac:dyDescent="0.25">
      <c r="A4" s="106" t="s">
        <v>55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/>
    <row r="6" spans="1:9" s="39" customFormat="1" ht="13.5" thickBot="1" x14ac:dyDescent="0.25">
      <c r="A6" s="109"/>
      <c r="B6" s="110" t="s">
        <v>56</v>
      </c>
      <c r="C6" s="110"/>
      <c r="D6" s="111"/>
      <c r="E6" s="112" t="s">
        <v>4</v>
      </c>
      <c r="F6" s="113" t="s">
        <v>5</v>
      </c>
      <c r="G6" s="113" t="s">
        <v>6</v>
      </c>
      <c r="H6" s="113" t="s">
        <v>7</v>
      </c>
      <c r="I6" s="114" t="s">
        <v>8</v>
      </c>
    </row>
    <row r="7" spans="1:9" s="39" customFormat="1" x14ac:dyDescent="0.2">
      <c r="A7" s="194" t="e">
        <f>#REF!</f>
        <v>#REF!</v>
      </c>
      <c r="B7" s="5" t="e">
        <f>#REF!</f>
        <v>#REF!</v>
      </c>
      <c r="D7" s="115"/>
      <c r="E7" s="195" t="e">
        <f>#REF!</f>
        <v>#REF!</v>
      </c>
      <c r="F7" s="196" t="e">
        <f>#REF!</f>
        <v>#REF!</v>
      </c>
      <c r="G7" s="196" t="e">
        <f>#REF!</f>
        <v>#REF!</v>
      </c>
      <c r="H7" s="196" t="e">
        <f>#REF!</f>
        <v>#REF!</v>
      </c>
      <c r="I7" s="197" t="e">
        <f>#REF!</f>
        <v>#REF!</v>
      </c>
    </row>
    <row r="8" spans="1:9" s="39" customFormat="1" x14ac:dyDescent="0.2">
      <c r="A8" s="194" t="e">
        <f>#REF!</f>
        <v>#REF!</v>
      </c>
      <c r="B8" s="5" t="e">
        <f>#REF!</f>
        <v>#REF!</v>
      </c>
      <c r="D8" s="115"/>
      <c r="E8" s="195" t="e">
        <f>#REF!</f>
        <v>#REF!</v>
      </c>
      <c r="F8" s="196" t="e">
        <f>#REF!</f>
        <v>#REF!</v>
      </c>
      <c r="G8" s="196" t="e">
        <f>#REF!</f>
        <v>#REF!</v>
      </c>
      <c r="H8" s="196" t="e">
        <f>#REF!</f>
        <v>#REF!</v>
      </c>
      <c r="I8" s="197" t="e">
        <f>#REF!</f>
        <v>#REF!</v>
      </c>
    </row>
    <row r="9" spans="1:9" s="39" customFormat="1" x14ac:dyDescent="0.2">
      <c r="A9" s="194" t="e">
        <f>#REF!</f>
        <v>#REF!</v>
      </c>
      <c r="B9" s="5" t="e">
        <f>#REF!</f>
        <v>#REF!</v>
      </c>
      <c r="D9" s="115"/>
      <c r="E9" s="195" t="e">
        <f>#REF!</f>
        <v>#REF!</v>
      </c>
      <c r="F9" s="196" t="e">
        <f>#REF!</f>
        <v>#REF!</v>
      </c>
      <c r="G9" s="196" t="e">
        <f>#REF!</f>
        <v>#REF!</v>
      </c>
      <c r="H9" s="196" t="e">
        <f>#REF!</f>
        <v>#REF!</v>
      </c>
      <c r="I9" s="197" t="e">
        <f>#REF!</f>
        <v>#REF!</v>
      </c>
    </row>
    <row r="10" spans="1:9" s="39" customFormat="1" x14ac:dyDescent="0.2">
      <c r="A10" s="194" t="e">
        <f>#REF!</f>
        <v>#REF!</v>
      </c>
      <c r="B10" s="5" t="e">
        <f>#REF!</f>
        <v>#REF!</v>
      </c>
      <c r="D10" s="115"/>
      <c r="E10" s="195" t="e">
        <f>#REF!</f>
        <v>#REF!</v>
      </c>
      <c r="F10" s="196" t="e">
        <f>#REF!</f>
        <v>#REF!</v>
      </c>
      <c r="G10" s="196" t="e">
        <f>#REF!</f>
        <v>#REF!</v>
      </c>
      <c r="H10" s="196" t="e">
        <f>#REF!</f>
        <v>#REF!</v>
      </c>
      <c r="I10" s="197" t="e">
        <f>#REF!</f>
        <v>#REF!</v>
      </c>
    </row>
    <row r="11" spans="1:9" s="39" customFormat="1" x14ac:dyDescent="0.2">
      <c r="A11" s="194" t="e">
        <f>#REF!</f>
        <v>#REF!</v>
      </c>
      <c r="B11" s="5" t="e">
        <f>#REF!</f>
        <v>#REF!</v>
      </c>
      <c r="D11" s="115"/>
      <c r="E11" s="195" t="e">
        <f>#REF!</f>
        <v>#REF!</v>
      </c>
      <c r="F11" s="196" t="e">
        <f>#REF!</f>
        <v>#REF!</v>
      </c>
      <c r="G11" s="196" t="e">
        <f>#REF!</f>
        <v>#REF!</v>
      </c>
      <c r="H11" s="196" t="e">
        <f>#REF!</f>
        <v>#REF!</v>
      </c>
      <c r="I11" s="197" t="e">
        <f>#REF!</f>
        <v>#REF!</v>
      </c>
    </row>
    <row r="12" spans="1:9" s="39" customFormat="1" x14ac:dyDescent="0.2">
      <c r="A12" s="194" t="e">
        <f>#REF!</f>
        <v>#REF!</v>
      </c>
      <c r="B12" s="5" t="e">
        <f>#REF!</f>
        <v>#REF!</v>
      </c>
      <c r="D12" s="115"/>
      <c r="E12" s="195" t="e">
        <f>#REF!</f>
        <v>#REF!</v>
      </c>
      <c r="F12" s="196" t="e">
        <f>#REF!</f>
        <v>#REF!</v>
      </c>
      <c r="G12" s="196" t="e">
        <f>#REF!</f>
        <v>#REF!</v>
      </c>
      <c r="H12" s="196" t="e">
        <f>#REF!</f>
        <v>#REF!</v>
      </c>
      <c r="I12" s="197" t="e">
        <f>#REF!</f>
        <v>#REF!</v>
      </c>
    </row>
    <row r="13" spans="1:9" s="39" customFormat="1" x14ac:dyDescent="0.2">
      <c r="A13" s="194" t="e">
        <f>#REF!</f>
        <v>#REF!</v>
      </c>
      <c r="B13" s="5" t="e">
        <f>#REF!</f>
        <v>#REF!</v>
      </c>
      <c r="D13" s="115"/>
      <c r="E13" s="195" t="e">
        <f>#REF!</f>
        <v>#REF!</v>
      </c>
      <c r="F13" s="196" t="e">
        <f>#REF!</f>
        <v>#REF!</v>
      </c>
      <c r="G13" s="196" t="e">
        <f>#REF!</f>
        <v>#REF!</v>
      </c>
      <c r="H13" s="196" t="e">
        <f>#REF!</f>
        <v>#REF!</v>
      </c>
      <c r="I13" s="197" t="e">
        <f>#REF!</f>
        <v>#REF!</v>
      </c>
    </row>
    <row r="14" spans="1:9" s="39" customFormat="1" x14ac:dyDescent="0.2">
      <c r="A14" s="194" t="e">
        <f>#REF!</f>
        <v>#REF!</v>
      </c>
      <c r="B14" s="5" t="e">
        <f>#REF!</f>
        <v>#REF!</v>
      </c>
      <c r="D14" s="115"/>
      <c r="E14" s="195" t="e">
        <f>#REF!</f>
        <v>#REF!</v>
      </c>
      <c r="F14" s="196" t="e">
        <f>#REF!</f>
        <v>#REF!</v>
      </c>
      <c r="G14" s="196" t="e">
        <f>#REF!</f>
        <v>#REF!</v>
      </c>
      <c r="H14" s="196" t="e">
        <f>#REF!</f>
        <v>#REF!</v>
      </c>
      <c r="I14" s="197" t="e">
        <f>#REF!</f>
        <v>#REF!</v>
      </c>
    </row>
    <row r="15" spans="1:9" s="39" customFormat="1" ht="13.5" thickBot="1" x14ac:dyDescent="0.25">
      <c r="A15" s="194" t="e">
        <f>#REF!</f>
        <v>#REF!</v>
      </c>
      <c r="B15" s="5" t="e">
        <f>#REF!</f>
        <v>#REF!</v>
      </c>
      <c r="D15" s="115"/>
      <c r="E15" s="195" t="e">
        <f>#REF!</f>
        <v>#REF!</v>
      </c>
      <c r="F15" s="196" t="e">
        <f>#REF!</f>
        <v>#REF!</v>
      </c>
      <c r="G15" s="196" t="e">
        <f>#REF!</f>
        <v>#REF!</v>
      </c>
      <c r="H15" s="196" t="e">
        <f>#REF!</f>
        <v>#REF!</v>
      </c>
      <c r="I15" s="197" t="e">
        <f>#REF!</f>
        <v>#REF!</v>
      </c>
    </row>
    <row r="16" spans="1:9" s="3" customFormat="1" ht="13.5" thickBot="1" x14ac:dyDescent="0.25">
      <c r="A16" s="116"/>
      <c r="B16" s="117" t="s">
        <v>57</v>
      </c>
      <c r="C16" s="117"/>
      <c r="D16" s="118"/>
      <c r="E16" s="119" t="e">
        <f>SUM(E7:E15)</f>
        <v>#REF!</v>
      </c>
      <c r="F16" s="120" t="e">
        <f>SUM(F7:F15)</f>
        <v>#REF!</v>
      </c>
      <c r="G16" s="120" t="e">
        <f>SUM(G7:G15)</f>
        <v>#REF!</v>
      </c>
      <c r="H16" s="120" t="e">
        <f>SUM(H7:H15)</f>
        <v>#REF!</v>
      </c>
      <c r="I16" s="121" t="e">
        <f>SUM(I7:I15)</f>
        <v>#REF!</v>
      </c>
    </row>
    <row r="17" spans="1:57" x14ac:dyDescent="0.2">
      <c r="A17" s="39"/>
      <c r="B17" s="39"/>
      <c r="C17" s="39"/>
      <c r="D17" s="39"/>
      <c r="E17" s="39"/>
      <c r="F17" s="39"/>
      <c r="G17" s="39"/>
      <c r="H17" s="39"/>
      <c r="I17" s="39"/>
    </row>
    <row r="18" spans="1:57" ht="19.5" customHeight="1" x14ac:dyDescent="0.25">
      <c r="A18" s="107" t="s">
        <v>58</v>
      </c>
      <c r="B18" s="107"/>
      <c r="C18" s="107"/>
      <c r="D18" s="107"/>
      <c r="E18" s="107"/>
      <c r="F18" s="107"/>
      <c r="G18" s="122"/>
      <c r="H18" s="107"/>
      <c r="I18" s="107"/>
      <c r="BA18" s="45"/>
      <c r="BB18" s="45"/>
      <c r="BC18" s="45"/>
      <c r="BD18" s="45"/>
      <c r="BE18" s="45"/>
    </row>
    <row r="19" spans="1:57" ht="13.5" thickBot="1" x14ac:dyDescent="0.25"/>
    <row r="20" spans="1:57" x14ac:dyDescent="0.2">
      <c r="A20" s="74" t="s">
        <v>59</v>
      </c>
      <c r="B20" s="75"/>
      <c r="C20" s="75"/>
      <c r="D20" s="123"/>
      <c r="E20" s="124" t="s">
        <v>60</v>
      </c>
      <c r="F20" s="125" t="s">
        <v>3</v>
      </c>
      <c r="G20" s="126" t="s">
        <v>61</v>
      </c>
      <c r="H20" s="127"/>
      <c r="I20" s="128" t="s">
        <v>60</v>
      </c>
    </row>
    <row r="21" spans="1:57" x14ac:dyDescent="0.2">
      <c r="A21" s="68" t="s">
        <v>113</v>
      </c>
      <c r="B21" s="59"/>
      <c r="C21" s="59"/>
      <c r="D21" s="129"/>
      <c r="E21" s="130">
        <v>0</v>
      </c>
      <c r="F21" s="131">
        <v>0</v>
      </c>
      <c r="G21" s="132">
        <v>0</v>
      </c>
      <c r="H21" s="133"/>
      <c r="I21" s="134">
        <f t="shared" ref="I21:I28" si="0">E21+F21*G21/100</f>
        <v>0</v>
      </c>
      <c r="BA21" s="1">
        <v>0</v>
      </c>
    </row>
    <row r="22" spans="1:57" x14ac:dyDescent="0.2">
      <c r="A22" s="68" t="s">
        <v>114</v>
      </c>
      <c r="B22" s="59"/>
      <c r="C22" s="59"/>
      <c r="D22" s="129"/>
      <c r="E22" s="130">
        <v>0</v>
      </c>
      <c r="F22" s="131">
        <v>0</v>
      </c>
      <c r="G22" s="132">
        <v>0</v>
      </c>
      <c r="H22" s="133"/>
      <c r="I22" s="134">
        <f t="shared" si="0"/>
        <v>0</v>
      </c>
      <c r="BA22" s="1">
        <v>0</v>
      </c>
    </row>
    <row r="23" spans="1:57" x14ac:dyDescent="0.2">
      <c r="A23" s="68" t="s">
        <v>115</v>
      </c>
      <c r="B23" s="59"/>
      <c r="C23" s="59"/>
      <c r="D23" s="129"/>
      <c r="E23" s="130">
        <v>0</v>
      </c>
      <c r="F23" s="131">
        <v>0</v>
      </c>
      <c r="G23" s="132">
        <v>0</v>
      </c>
      <c r="H23" s="133"/>
      <c r="I23" s="134">
        <f t="shared" si="0"/>
        <v>0</v>
      </c>
      <c r="BA23" s="1">
        <v>0</v>
      </c>
    </row>
    <row r="24" spans="1:57" x14ac:dyDescent="0.2">
      <c r="A24" s="68" t="s">
        <v>116</v>
      </c>
      <c r="B24" s="59"/>
      <c r="C24" s="59"/>
      <c r="D24" s="129"/>
      <c r="E24" s="130">
        <v>0</v>
      </c>
      <c r="F24" s="131">
        <v>0</v>
      </c>
      <c r="G24" s="132">
        <v>0</v>
      </c>
      <c r="H24" s="133"/>
      <c r="I24" s="134">
        <f t="shared" si="0"/>
        <v>0</v>
      </c>
      <c r="BA24" s="1">
        <v>0</v>
      </c>
    </row>
    <row r="25" spans="1:57" x14ac:dyDescent="0.2">
      <c r="A25" s="68" t="s">
        <v>117</v>
      </c>
      <c r="B25" s="59"/>
      <c r="C25" s="59"/>
      <c r="D25" s="129"/>
      <c r="E25" s="130">
        <v>0</v>
      </c>
      <c r="F25" s="131">
        <v>0</v>
      </c>
      <c r="G25" s="132">
        <v>171987.86</v>
      </c>
      <c r="H25" s="133"/>
      <c r="I25" s="134">
        <f t="shared" si="0"/>
        <v>0</v>
      </c>
      <c r="BA25" s="1">
        <v>1</v>
      </c>
    </row>
    <row r="26" spans="1:57" x14ac:dyDescent="0.2">
      <c r="A26" s="68" t="s">
        <v>118</v>
      </c>
      <c r="B26" s="59"/>
      <c r="C26" s="59"/>
      <c r="D26" s="129"/>
      <c r="E26" s="130">
        <v>0</v>
      </c>
      <c r="F26" s="131">
        <v>0</v>
      </c>
      <c r="G26" s="132">
        <v>171987.86</v>
      </c>
      <c r="H26" s="133"/>
      <c r="I26" s="134">
        <f t="shared" si="0"/>
        <v>0</v>
      </c>
      <c r="BA26" s="1">
        <v>1</v>
      </c>
    </row>
    <row r="27" spans="1:57" x14ac:dyDescent="0.2">
      <c r="A27" s="68" t="s">
        <v>119</v>
      </c>
      <c r="B27" s="59"/>
      <c r="C27" s="59"/>
      <c r="D27" s="129"/>
      <c r="E27" s="130">
        <v>0</v>
      </c>
      <c r="F27" s="131">
        <v>0</v>
      </c>
      <c r="G27" s="132">
        <v>204900.81</v>
      </c>
      <c r="H27" s="133"/>
      <c r="I27" s="134">
        <f t="shared" si="0"/>
        <v>0</v>
      </c>
      <c r="BA27" s="1">
        <v>2</v>
      </c>
    </row>
    <row r="28" spans="1:57" x14ac:dyDescent="0.2">
      <c r="A28" s="68" t="s">
        <v>120</v>
      </c>
      <c r="B28" s="59"/>
      <c r="C28" s="59"/>
      <c r="D28" s="129"/>
      <c r="E28" s="130">
        <v>0</v>
      </c>
      <c r="F28" s="131">
        <v>0</v>
      </c>
      <c r="G28" s="132">
        <v>204900.81</v>
      </c>
      <c r="H28" s="133"/>
      <c r="I28" s="134">
        <f t="shared" si="0"/>
        <v>0</v>
      </c>
      <c r="BA28" s="1">
        <v>2</v>
      </c>
    </row>
    <row r="29" spans="1:57" ht="13.5" thickBot="1" x14ac:dyDescent="0.25">
      <c r="A29" s="135"/>
      <c r="B29" s="136" t="s">
        <v>62</v>
      </c>
      <c r="C29" s="137"/>
      <c r="D29" s="138"/>
      <c r="E29" s="139"/>
      <c r="F29" s="140"/>
      <c r="G29" s="140"/>
      <c r="H29" s="363">
        <f>SUM(I21:I28)</f>
        <v>0</v>
      </c>
      <c r="I29" s="364"/>
    </row>
    <row r="31" spans="1:57" x14ac:dyDescent="0.2">
      <c r="B31" s="3"/>
      <c r="F31" s="141"/>
      <c r="G31" s="142"/>
      <c r="H31" s="142"/>
      <c r="I31" s="4"/>
    </row>
    <row r="32" spans="1:57" x14ac:dyDescent="0.2">
      <c r="F32" s="141"/>
      <c r="G32" s="142"/>
      <c r="H32" s="142"/>
      <c r="I32" s="4"/>
    </row>
    <row r="33" spans="6:9" x14ac:dyDescent="0.2">
      <c r="F33" s="141"/>
      <c r="G33" s="142"/>
      <c r="H33" s="142"/>
      <c r="I33" s="4"/>
    </row>
    <row r="34" spans="6:9" x14ac:dyDescent="0.2">
      <c r="F34" s="141"/>
      <c r="G34" s="142"/>
      <c r="H34" s="142"/>
      <c r="I34" s="4"/>
    </row>
    <row r="35" spans="6:9" x14ac:dyDescent="0.2">
      <c r="F35" s="141"/>
      <c r="G35" s="142"/>
      <c r="H35" s="142"/>
      <c r="I35" s="4"/>
    </row>
    <row r="36" spans="6:9" x14ac:dyDescent="0.2">
      <c r="F36" s="141"/>
      <c r="G36" s="142"/>
      <c r="H36" s="142"/>
      <c r="I36" s="4"/>
    </row>
    <row r="37" spans="6:9" x14ac:dyDescent="0.2">
      <c r="F37" s="141"/>
      <c r="G37" s="142"/>
      <c r="H37" s="142"/>
      <c r="I37" s="4"/>
    </row>
    <row r="38" spans="6:9" x14ac:dyDescent="0.2">
      <c r="F38" s="141"/>
      <c r="G38" s="142"/>
      <c r="H38" s="142"/>
      <c r="I38" s="4"/>
    </row>
    <row r="39" spans="6:9" x14ac:dyDescent="0.2">
      <c r="F39" s="141"/>
      <c r="G39" s="142"/>
      <c r="H39" s="142"/>
      <c r="I39" s="4"/>
    </row>
    <row r="40" spans="6:9" x14ac:dyDescent="0.2">
      <c r="F40" s="141"/>
      <c r="G40" s="142"/>
      <c r="H40" s="142"/>
      <c r="I40" s="4"/>
    </row>
    <row r="41" spans="6:9" x14ac:dyDescent="0.2">
      <c r="F41" s="141"/>
      <c r="G41" s="142"/>
      <c r="H41" s="142"/>
      <c r="I41" s="4"/>
    </row>
    <row r="42" spans="6:9" x14ac:dyDescent="0.2">
      <c r="F42" s="141"/>
      <c r="G42" s="142"/>
      <c r="H42" s="142"/>
      <c r="I42" s="4"/>
    </row>
    <row r="43" spans="6:9" x14ac:dyDescent="0.2">
      <c r="F43" s="141"/>
      <c r="G43" s="142"/>
      <c r="H43" s="142"/>
      <c r="I43" s="4"/>
    </row>
    <row r="44" spans="6:9" x14ac:dyDescent="0.2">
      <c r="F44" s="141"/>
      <c r="G44" s="142"/>
      <c r="H44" s="142"/>
      <c r="I44" s="4"/>
    </row>
    <row r="45" spans="6:9" x14ac:dyDescent="0.2">
      <c r="F45" s="141"/>
      <c r="G45" s="142"/>
      <c r="H45" s="142"/>
      <c r="I45" s="4"/>
    </row>
    <row r="46" spans="6:9" x14ac:dyDescent="0.2">
      <c r="F46" s="141"/>
      <c r="G46" s="142"/>
      <c r="H46" s="142"/>
      <c r="I46" s="4"/>
    </row>
    <row r="47" spans="6:9" x14ac:dyDescent="0.2">
      <c r="F47" s="141"/>
      <c r="G47" s="142"/>
      <c r="H47" s="142"/>
      <c r="I47" s="4"/>
    </row>
    <row r="48" spans="6:9" x14ac:dyDescent="0.2">
      <c r="F48" s="141"/>
      <c r="G48" s="142"/>
      <c r="H48" s="142"/>
      <c r="I48" s="4"/>
    </row>
    <row r="49" spans="6:9" x14ac:dyDescent="0.2">
      <c r="F49" s="141"/>
      <c r="G49" s="142"/>
      <c r="H49" s="142"/>
      <c r="I49" s="4"/>
    </row>
    <row r="50" spans="6:9" x14ac:dyDescent="0.2">
      <c r="F50" s="141"/>
      <c r="G50" s="142"/>
      <c r="H50" s="142"/>
      <c r="I50" s="4"/>
    </row>
    <row r="51" spans="6:9" x14ac:dyDescent="0.2">
      <c r="F51" s="141"/>
      <c r="G51" s="142"/>
      <c r="H51" s="142"/>
      <c r="I51" s="4"/>
    </row>
    <row r="52" spans="6:9" x14ac:dyDescent="0.2">
      <c r="F52" s="141"/>
      <c r="G52" s="142"/>
      <c r="H52" s="142"/>
      <c r="I52" s="4"/>
    </row>
    <row r="53" spans="6:9" x14ac:dyDescent="0.2">
      <c r="F53" s="141"/>
      <c r="G53" s="142"/>
      <c r="H53" s="142"/>
      <c r="I53" s="4"/>
    </row>
    <row r="54" spans="6:9" x14ac:dyDescent="0.2">
      <c r="F54" s="141"/>
      <c r="G54" s="142"/>
      <c r="H54" s="142"/>
      <c r="I54" s="4"/>
    </row>
    <row r="55" spans="6:9" x14ac:dyDescent="0.2">
      <c r="F55" s="141"/>
      <c r="G55" s="142"/>
      <c r="H55" s="142"/>
      <c r="I55" s="4"/>
    </row>
    <row r="56" spans="6:9" x14ac:dyDescent="0.2">
      <c r="F56" s="141"/>
      <c r="G56" s="142"/>
      <c r="H56" s="142"/>
      <c r="I56" s="4"/>
    </row>
    <row r="57" spans="6:9" x14ac:dyDescent="0.2">
      <c r="F57" s="141"/>
      <c r="G57" s="142"/>
      <c r="H57" s="142"/>
      <c r="I57" s="4"/>
    </row>
    <row r="58" spans="6:9" x14ac:dyDescent="0.2">
      <c r="F58" s="141"/>
      <c r="G58" s="142"/>
      <c r="H58" s="142"/>
      <c r="I58" s="4"/>
    </row>
    <row r="59" spans="6:9" x14ac:dyDescent="0.2">
      <c r="F59" s="141"/>
      <c r="G59" s="142"/>
      <c r="H59" s="142"/>
      <c r="I59" s="4"/>
    </row>
    <row r="60" spans="6:9" x14ac:dyDescent="0.2">
      <c r="F60" s="141"/>
      <c r="G60" s="142"/>
      <c r="H60" s="142"/>
      <c r="I60" s="4"/>
    </row>
    <row r="61" spans="6:9" x14ac:dyDescent="0.2">
      <c r="F61" s="141"/>
      <c r="G61" s="142"/>
      <c r="H61" s="142"/>
      <c r="I61" s="4"/>
    </row>
    <row r="62" spans="6:9" x14ac:dyDescent="0.2">
      <c r="F62" s="141"/>
      <c r="G62" s="142"/>
      <c r="H62" s="142"/>
      <c r="I62" s="4"/>
    </row>
    <row r="63" spans="6:9" x14ac:dyDescent="0.2">
      <c r="F63" s="141"/>
      <c r="G63" s="142"/>
      <c r="H63" s="142"/>
      <c r="I63" s="4"/>
    </row>
    <row r="64" spans="6:9" x14ac:dyDescent="0.2">
      <c r="F64" s="141"/>
      <c r="G64" s="142"/>
      <c r="H64" s="142"/>
      <c r="I64" s="4"/>
    </row>
    <row r="65" spans="6:9" x14ac:dyDescent="0.2">
      <c r="F65" s="141"/>
      <c r="G65" s="142"/>
      <c r="H65" s="142"/>
      <c r="I65" s="4"/>
    </row>
    <row r="66" spans="6:9" x14ac:dyDescent="0.2">
      <c r="F66" s="141"/>
      <c r="G66" s="142"/>
      <c r="H66" s="142"/>
      <c r="I66" s="4"/>
    </row>
    <row r="67" spans="6:9" x14ac:dyDescent="0.2">
      <c r="F67" s="141"/>
      <c r="G67" s="142"/>
      <c r="H67" s="142"/>
      <c r="I67" s="4"/>
    </row>
    <row r="68" spans="6:9" x14ac:dyDescent="0.2">
      <c r="F68" s="141"/>
      <c r="G68" s="142"/>
      <c r="H68" s="142"/>
      <c r="I68" s="4"/>
    </row>
    <row r="69" spans="6:9" x14ac:dyDescent="0.2">
      <c r="F69" s="141"/>
      <c r="G69" s="142"/>
      <c r="H69" s="142"/>
      <c r="I69" s="4"/>
    </row>
    <row r="70" spans="6:9" x14ac:dyDescent="0.2">
      <c r="F70" s="141"/>
      <c r="G70" s="142"/>
      <c r="H70" s="142"/>
      <c r="I70" s="4"/>
    </row>
    <row r="71" spans="6:9" x14ac:dyDescent="0.2">
      <c r="F71" s="141"/>
      <c r="G71" s="142"/>
      <c r="H71" s="142"/>
      <c r="I71" s="4"/>
    </row>
    <row r="72" spans="6:9" x14ac:dyDescent="0.2">
      <c r="F72" s="141"/>
      <c r="G72" s="142"/>
      <c r="H72" s="142"/>
      <c r="I72" s="4"/>
    </row>
    <row r="73" spans="6:9" x14ac:dyDescent="0.2">
      <c r="F73" s="141"/>
      <c r="G73" s="142"/>
      <c r="H73" s="142"/>
      <c r="I73" s="4"/>
    </row>
    <row r="74" spans="6:9" x14ac:dyDescent="0.2">
      <c r="F74" s="141"/>
      <c r="G74" s="142"/>
      <c r="H74" s="142"/>
      <c r="I74" s="4"/>
    </row>
    <row r="75" spans="6:9" x14ac:dyDescent="0.2">
      <c r="F75" s="141"/>
      <c r="G75" s="142"/>
      <c r="H75" s="142"/>
      <c r="I75" s="4"/>
    </row>
    <row r="76" spans="6:9" x14ac:dyDescent="0.2">
      <c r="F76" s="141"/>
      <c r="G76" s="142"/>
      <c r="H76" s="142"/>
      <c r="I76" s="4"/>
    </row>
    <row r="77" spans="6:9" x14ac:dyDescent="0.2">
      <c r="F77" s="141"/>
      <c r="G77" s="142"/>
      <c r="H77" s="142"/>
      <c r="I77" s="4"/>
    </row>
    <row r="78" spans="6:9" x14ac:dyDescent="0.2">
      <c r="F78" s="141"/>
      <c r="G78" s="142"/>
      <c r="H78" s="142"/>
      <c r="I78" s="4"/>
    </row>
    <row r="79" spans="6:9" x14ac:dyDescent="0.2">
      <c r="F79" s="141"/>
      <c r="G79" s="142"/>
      <c r="H79" s="142"/>
      <c r="I79" s="4"/>
    </row>
    <row r="80" spans="6:9" x14ac:dyDescent="0.2">
      <c r="F80" s="141"/>
      <c r="G80" s="142"/>
      <c r="H80" s="142"/>
      <c r="I80" s="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BE51"/>
  <sheetViews>
    <sheetView topLeftCell="A28" zoomScaleNormal="100" workbookViewId="0">
      <selection sqref="A1:B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9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10</v>
      </c>
      <c r="B2" s="9"/>
      <c r="C2" s="10" t="s">
        <v>126</v>
      </c>
      <c r="D2" s="10" t="s">
        <v>127</v>
      </c>
      <c r="E2" s="9"/>
      <c r="F2" s="11" t="s">
        <v>11</v>
      </c>
      <c r="G2" s="12"/>
    </row>
    <row r="3" spans="1:57" ht="3" hidden="1" customHeight="1" x14ac:dyDescent="0.2">
      <c r="A3" s="13"/>
      <c r="B3" s="14"/>
      <c r="C3" s="15"/>
      <c r="D3" s="15"/>
      <c r="E3" s="14"/>
      <c r="F3" s="16"/>
      <c r="G3" s="17"/>
    </row>
    <row r="4" spans="1:57" ht="12" customHeight="1" x14ac:dyDescent="0.2">
      <c r="A4" s="18" t="s">
        <v>12</v>
      </c>
      <c r="B4" s="14"/>
      <c r="C4" s="15"/>
      <c r="D4" s="15"/>
      <c r="E4" s="14"/>
      <c r="F4" s="16" t="s">
        <v>13</v>
      </c>
      <c r="G4" s="19"/>
    </row>
    <row r="5" spans="1:57" ht="12.95" customHeight="1" x14ac:dyDescent="0.2">
      <c r="A5" s="20" t="s">
        <v>81</v>
      </c>
      <c r="B5" s="21"/>
      <c r="C5" s="22" t="s">
        <v>82</v>
      </c>
      <c r="D5" s="23"/>
      <c r="E5" s="24"/>
      <c r="F5" s="16" t="s">
        <v>14</v>
      </c>
      <c r="G5" s="17"/>
    </row>
    <row r="6" spans="1:57" ht="12.95" customHeight="1" x14ac:dyDescent="0.2">
      <c r="A6" s="18" t="s">
        <v>15</v>
      </c>
      <c r="B6" s="14"/>
      <c r="C6" s="15"/>
      <c r="D6" s="15"/>
      <c r="E6" s="14"/>
      <c r="F6" s="25" t="s">
        <v>16</v>
      </c>
      <c r="G6" s="26">
        <v>0</v>
      </c>
      <c r="O6" s="27"/>
    </row>
    <row r="7" spans="1:57" ht="12.95" customHeight="1" x14ac:dyDescent="0.2">
      <c r="A7" s="28" t="s">
        <v>78</v>
      </c>
      <c r="B7" s="29"/>
      <c r="C7" s="30" t="s">
        <v>79</v>
      </c>
      <c r="D7" s="31"/>
      <c r="E7" s="31"/>
      <c r="F7" s="32" t="s">
        <v>17</v>
      </c>
      <c r="G7" s="26">
        <f>IF(G6=0,,ROUND((F30+F32)/G6,1))</f>
        <v>0</v>
      </c>
    </row>
    <row r="8" spans="1:57" x14ac:dyDescent="0.2">
      <c r="A8" s="33" t="s">
        <v>18</v>
      </c>
      <c r="B8" s="16"/>
      <c r="C8" s="347"/>
      <c r="D8" s="347"/>
      <c r="E8" s="348"/>
      <c r="F8" s="34" t="s">
        <v>19</v>
      </c>
      <c r="G8" s="35"/>
      <c r="H8" s="36"/>
      <c r="I8" s="37"/>
    </row>
    <row r="9" spans="1:57" x14ac:dyDescent="0.2">
      <c r="A9" s="33" t="s">
        <v>20</v>
      </c>
      <c r="B9" s="16"/>
      <c r="C9" s="347"/>
      <c r="D9" s="347"/>
      <c r="E9" s="348"/>
      <c r="F9" s="16"/>
      <c r="G9" s="38"/>
      <c r="H9" s="39"/>
    </row>
    <row r="10" spans="1:57" x14ac:dyDescent="0.2">
      <c r="A10" s="33" t="s">
        <v>21</v>
      </c>
      <c r="B10" s="16"/>
      <c r="C10" s="347"/>
      <c r="D10" s="347"/>
      <c r="E10" s="347"/>
      <c r="F10" s="40"/>
      <c r="G10" s="41"/>
      <c r="H10" s="42"/>
    </row>
    <row r="11" spans="1:57" ht="13.5" customHeight="1" x14ac:dyDescent="0.2">
      <c r="A11" s="33" t="s">
        <v>22</v>
      </c>
      <c r="B11" s="16"/>
      <c r="C11" s="347" t="s">
        <v>121</v>
      </c>
      <c r="D11" s="347"/>
      <c r="E11" s="347"/>
      <c r="F11" s="43" t="s">
        <v>23</v>
      </c>
      <c r="G11" s="44"/>
      <c r="H11" s="39"/>
      <c r="BA11" s="45"/>
      <c r="BB11" s="45"/>
      <c r="BC11" s="45"/>
      <c r="BD11" s="45"/>
      <c r="BE11" s="45"/>
    </row>
    <row r="12" spans="1:57" ht="12.75" customHeight="1" x14ac:dyDescent="0.2">
      <c r="A12" s="46" t="s">
        <v>24</v>
      </c>
      <c r="B12" s="14"/>
      <c r="C12" s="349"/>
      <c r="D12" s="349"/>
      <c r="E12" s="349"/>
      <c r="F12" s="47" t="s">
        <v>25</v>
      </c>
      <c r="G12" s="48"/>
      <c r="H12" s="39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9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 t="e">
        <f>'01 R113429623 Rek'!E16</f>
        <v>#REF!</v>
      </c>
      <c r="D15" s="61" t="str">
        <f>'01 R113429623 Rek'!A21</f>
        <v>Ztížené výrobní podmínky</v>
      </c>
      <c r="E15" s="62"/>
      <c r="F15" s="63"/>
      <c r="G15" s="60">
        <f>'01 R113429623 Rek'!I21</f>
        <v>0</v>
      </c>
    </row>
    <row r="16" spans="1:57" ht="15.95" customHeight="1" x14ac:dyDescent="0.2">
      <c r="A16" s="58" t="s">
        <v>30</v>
      </c>
      <c r="B16" s="59" t="s">
        <v>31</v>
      </c>
      <c r="C16" s="60" t="e">
        <f>'01 R113429623 Rek'!F16</f>
        <v>#REF!</v>
      </c>
      <c r="D16" s="13" t="str">
        <f>'01 R113429623 Rek'!A22</f>
        <v>Oborová přirážka</v>
      </c>
      <c r="E16" s="64"/>
      <c r="F16" s="65"/>
      <c r="G16" s="60">
        <f>'01 R113429623 Rek'!I22</f>
        <v>0</v>
      </c>
    </row>
    <row r="17" spans="1:7" ht="15.95" customHeight="1" x14ac:dyDescent="0.2">
      <c r="A17" s="58" t="s">
        <v>32</v>
      </c>
      <c r="B17" s="59" t="s">
        <v>33</v>
      </c>
      <c r="C17" s="60" t="e">
        <f>'01 R113429623 Rek'!H16</f>
        <v>#REF!</v>
      </c>
      <c r="D17" s="13" t="str">
        <f>'01 R113429623 Rek'!A23</f>
        <v>Přesun stavebních kapacit</v>
      </c>
      <c r="E17" s="64"/>
      <c r="F17" s="65"/>
      <c r="G17" s="60">
        <f>'01 R113429623 Rek'!I23</f>
        <v>0</v>
      </c>
    </row>
    <row r="18" spans="1:7" ht="15.95" customHeight="1" x14ac:dyDescent="0.2">
      <c r="A18" s="66" t="s">
        <v>34</v>
      </c>
      <c r="B18" s="67" t="s">
        <v>35</v>
      </c>
      <c r="C18" s="60" t="e">
        <f>'01 R113429623 Rek'!G16</f>
        <v>#REF!</v>
      </c>
      <c r="D18" s="13" t="str">
        <f>'01 R113429623 Rek'!A24</f>
        <v>Mimostaveništní doprava</v>
      </c>
      <c r="E18" s="64"/>
      <c r="F18" s="65"/>
      <c r="G18" s="60">
        <f>'01 R113429623 Rek'!I24</f>
        <v>0</v>
      </c>
    </row>
    <row r="19" spans="1:7" ht="15.95" customHeight="1" x14ac:dyDescent="0.2">
      <c r="A19" s="68" t="s">
        <v>36</v>
      </c>
      <c r="B19" s="59"/>
      <c r="C19" s="60" t="e">
        <f>SUM(C15:C18)</f>
        <v>#REF!</v>
      </c>
      <c r="D19" s="13" t="str">
        <f>'01 R113429623 Rek'!A25</f>
        <v>Zařízení staveniště</v>
      </c>
      <c r="E19" s="64"/>
      <c r="F19" s="65"/>
      <c r="G19" s="60">
        <f>'01 R113429623 Rek'!I25</f>
        <v>0</v>
      </c>
    </row>
    <row r="20" spans="1:7" ht="15.95" customHeight="1" x14ac:dyDescent="0.2">
      <c r="A20" s="68"/>
      <c r="B20" s="59"/>
      <c r="C20" s="60"/>
      <c r="D20" s="13" t="str">
        <f>'01 R113429623 Rek'!A26</f>
        <v>Provoz investora</v>
      </c>
      <c r="E20" s="64"/>
      <c r="F20" s="65"/>
      <c r="G20" s="60">
        <f>'01 R113429623 Rek'!I26</f>
        <v>0</v>
      </c>
    </row>
    <row r="21" spans="1:7" ht="15.95" customHeight="1" x14ac:dyDescent="0.2">
      <c r="A21" s="68" t="s">
        <v>8</v>
      </c>
      <c r="B21" s="59"/>
      <c r="C21" s="60" t="e">
        <f>'01 R113429623 Rek'!I16</f>
        <v>#REF!</v>
      </c>
      <c r="D21" s="13" t="str">
        <f>'01 R113429623 Rek'!A27</f>
        <v>Kompletační činnost (IČD)</v>
      </c>
      <c r="E21" s="64"/>
      <c r="F21" s="65"/>
      <c r="G21" s="60">
        <f>'01 R113429623 Rek'!I27</f>
        <v>0</v>
      </c>
    </row>
    <row r="22" spans="1:7" ht="15.95" customHeight="1" x14ac:dyDescent="0.2">
      <c r="A22" s="69" t="s">
        <v>37</v>
      </c>
      <c r="B22" s="39"/>
      <c r="C22" s="60" t="e">
        <f>C19+C21</f>
        <v>#REF!</v>
      </c>
      <c r="D22" s="13" t="s">
        <v>38</v>
      </c>
      <c r="E22" s="64"/>
      <c r="F22" s="65"/>
      <c r="G22" s="60">
        <f>G23-SUM(G15:G21)</f>
        <v>0</v>
      </c>
    </row>
    <row r="23" spans="1:7" ht="15.95" customHeight="1" thickBot="1" x14ac:dyDescent="0.25">
      <c r="A23" s="345" t="s">
        <v>39</v>
      </c>
      <c r="B23" s="346"/>
      <c r="C23" s="70" t="e">
        <f>C22+G23</f>
        <v>#REF!</v>
      </c>
      <c r="D23" s="71" t="s">
        <v>40</v>
      </c>
      <c r="E23" s="72"/>
      <c r="F23" s="73"/>
      <c r="G23" s="60">
        <f>'01 R113429623 Rek'!H29</f>
        <v>0</v>
      </c>
    </row>
    <row r="24" spans="1:7" x14ac:dyDescent="0.2">
      <c r="A24" s="74" t="s">
        <v>41</v>
      </c>
      <c r="B24" s="75"/>
      <c r="C24" s="76"/>
      <c r="D24" s="75" t="s">
        <v>42</v>
      </c>
      <c r="E24" s="75"/>
      <c r="F24" s="77" t="s">
        <v>43</v>
      </c>
      <c r="G24" s="78"/>
    </row>
    <row r="25" spans="1:7" x14ac:dyDescent="0.2">
      <c r="A25" s="69" t="s">
        <v>44</v>
      </c>
      <c r="B25" s="39"/>
      <c r="C25" s="79"/>
      <c r="D25" s="39" t="s">
        <v>44</v>
      </c>
      <c r="F25" s="80" t="s">
        <v>44</v>
      </c>
      <c r="G25" s="81"/>
    </row>
    <row r="26" spans="1:7" ht="37.5" customHeight="1" x14ac:dyDescent="0.2">
      <c r="A26" s="69" t="s">
        <v>45</v>
      </c>
      <c r="B26" s="82"/>
      <c r="C26" s="79"/>
      <c r="D26" s="39" t="s">
        <v>45</v>
      </c>
      <c r="F26" s="80" t="s">
        <v>45</v>
      </c>
      <c r="G26" s="81"/>
    </row>
    <row r="27" spans="1:7" x14ac:dyDescent="0.2">
      <c r="A27" s="69"/>
      <c r="B27" s="83"/>
      <c r="C27" s="79"/>
      <c r="D27" s="39"/>
      <c r="F27" s="80"/>
      <c r="G27" s="81"/>
    </row>
    <row r="28" spans="1:7" x14ac:dyDescent="0.2">
      <c r="A28" s="69" t="s">
        <v>46</v>
      </c>
      <c r="B28" s="39"/>
      <c r="C28" s="79"/>
      <c r="D28" s="80" t="s">
        <v>47</v>
      </c>
      <c r="E28" s="79"/>
      <c r="F28" s="84" t="s">
        <v>47</v>
      </c>
      <c r="G28" s="81"/>
    </row>
    <row r="29" spans="1:7" ht="69" customHeight="1" x14ac:dyDescent="0.2">
      <c r="A29" s="69"/>
      <c r="B29" s="39"/>
      <c r="C29" s="85"/>
      <c r="D29" s="86"/>
      <c r="E29" s="85"/>
      <c r="F29" s="39"/>
      <c r="G29" s="81"/>
    </row>
    <row r="30" spans="1:7" x14ac:dyDescent="0.2">
      <c r="A30" s="87" t="s">
        <v>2</v>
      </c>
      <c r="B30" s="88"/>
      <c r="C30" s="89">
        <v>20</v>
      </c>
      <c r="D30" s="88" t="s">
        <v>48</v>
      </c>
      <c r="E30" s="90"/>
      <c r="F30" s="351" t="e">
        <f>C23-F32</f>
        <v>#REF!</v>
      </c>
      <c r="G30" s="352"/>
    </row>
    <row r="31" spans="1:7" x14ac:dyDescent="0.2">
      <c r="A31" s="87" t="s">
        <v>49</v>
      </c>
      <c r="B31" s="88"/>
      <c r="C31" s="89">
        <f>C30</f>
        <v>20</v>
      </c>
      <c r="D31" s="88" t="s">
        <v>50</v>
      </c>
      <c r="E31" s="90"/>
      <c r="F31" s="351" t="e">
        <f>ROUND(PRODUCT(F30,C31/100),0)</f>
        <v>#REF!</v>
      </c>
      <c r="G31" s="352"/>
    </row>
    <row r="32" spans="1:7" x14ac:dyDescent="0.2">
      <c r="A32" s="87" t="s">
        <v>2</v>
      </c>
      <c r="B32" s="88"/>
      <c r="C32" s="89">
        <v>0</v>
      </c>
      <c r="D32" s="88" t="s">
        <v>50</v>
      </c>
      <c r="E32" s="90"/>
      <c r="F32" s="351">
        <v>0</v>
      </c>
      <c r="G32" s="352"/>
    </row>
    <row r="33" spans="1:8" x14ac:dyDescent="0.2">
      <c r="A33" s="87" t="s">
        <v>49</v>
      </c>
      <c r="B33" s="91"/>
      <c r="C33" s="92">
        <f>C32</f>
        <v>0</v>
      </c>
      <c r="D33" s="88" t="s">
        <v>50</v>
      </c>
      <c r="E33" s="65"/>
      <c r="F33" s="351">
        <f>ROUND(PRODUCT(F32,C33/100),0)</f>
        <v>0</v>
      </c>
      <c r="G33" s="352"/>
    </row>
    <row r="34" spans="1:8" s="96" customFormat="1" ht="19.5" customHeight="1" thickBot="1" x14ac:dyDescent="0.3">
      <c r="A34" s="93" t="s">
        <v>51</v>
      </c>
      <c r="B34" s="94"/>
      <c r="C34" s="94"/>
      <c r="D34" s="94"/>
      <c r="E34" s="95"/>
      <c r="F34" s="353" t="e">
        <f>ROUND(SUM(F30:F33),0)</f>
        <v>#REF!</v>
      </c>
      <c r="G34" s="354"/>
    </row>
    <row r="36" spans="1:8" x14ac:dyDescent="0.2">
      <c r="A36" s="2" t="s">
        <v>52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355"/>
      <c r="C37" s="355"/>
      <c r="D37" s="355"/>
      <c r="E37" s="355"/>
      <c r="F37" s="355"/>
      <c r="G37" s="355"/>
      <c r="H37" s="1" t="s">
        <v>0</v>
      </c>
    </row>
    <row r="38" spans="1:8" ht="12.75" customHeight="1" x14ac:dyDescent="0.2">
      <c r="A38" s="97"/>
      <c r="B38" s="355"/>
      <c r="C38" s="355"/>
      <c r="D38" s="355"/>
      <c r="E38" s="355"/>
      <c r="F38" s="355"/>
      <c r="G38" s="355"/>
      <c r="H38" s="1" t="s">
        <v>0</v>
      </c>
    </row>
    <row r="39" spans="1:8" x14ac:dyDescent="0.2">
      <c r="A39" s="97"/>
      <c r="B39" s="355"/>
      <c r="C39" s="355"/>
      <c r="D39" s="355"/>
      <c r="E39" s="355"/>
      <c r="F39" s="355"/>
      <c r="G39" s="355"/>
      <c r="H39" s="1" t="s">
        <v>0</v>
      </c>
    </row>
    <row r="40" spans="1:8" x14ac:dyDescent="0.2">
      <c r="A40" s="97"/>
      <c r="B40" s="355"/>
      <c r="C40" s="355"/>
      <c r="D40" s="355"/>
      <c r="E40" s="355"/>
      <c r="F40" s="355"/>
      <c r="G40" s="355"/>
      <c r="H40" s="1" t="s">
        <v>0</v>
      </c>
    </row>
    <row r="41" spans="1:8" x14ac:dyDescent="0.2">
      <c r="A41" s="97"/>
      <c r="B41" s="355"/>
      <c r="C41" s="355"/>
      <c r="D41" s="355"/>
      <c r="E41" s="355"/>
      <c r="F41" s="355"/>
      <c r="G41" s="355"/>
      <c r="H41" s="1" t="s">
        <v>0</v>
      </c>
    </row>
    <row r="42" spans="1:8" x14ac:dyDescent="0.2">
      <c r="A42" s="97"/>
      <c r="B42" s="355"/>
      <c r="C42" s="355"/>
      <c r="D42" s="355"/>
      <c r="E42" s="355"/>
      <c r="F42" s="355"/>
      <c r="G42" s="355"/>
      <c r="H42" s="1" t="s">
        <v>0</v>
      </c>
    </row>
    <row r="43" spans="1:8" x14ac:dyDescent="0.2">
      <c r="A43" s="97"/>
      <c r="B43" s="355"/>
      <c r="C43" s="355"/>
      <c r="D43" s="355"/>
      <c r="E43" s="355"/>
      <c r="F43" s="355"/>
      <c r="G43" s="355"/>
      <c r="H43" s="1" t="s">
        <v>0</v>
      </c>
    </row>
    <row r="44" spans="1:8" ht="12.75" customHeight="1" x14ac:dyDescent="0.2">
      <c r="A44" s="97"/>
      <c r="B44" s="355"/>
      <c r="C44" s="355"/>
      <c r="D44" s="355"/>
      <c r="E44" s="355"/>
      <c r="F44" s="355"/>
      <c r="G44" s="355"/>
      <c r="H44" s="1" t="s">
        <v>0</v>
      </c>
    </row>
    <row r="45" spans="1:8" ht="12.75" customHeight="1" x14ac:dyDescent="0.2">
      <c r="A45" s="97"/>
      <c r="B45" s="355"/>
      <c r="C45" s="355"/>
      <c r="D45" s="355"/>
      <c r="E45" s="355"/>
      <c r="F45" s="355"/>
      <c r="G45" s="355"/>
      <c r="H45" s="1" t="s">
        <v>0</v>
      </c>
    </row>
    <row r="46" spans="1:8" x14ac:dyDescent="0.2">
      <c r="B46" s="350"/>
      <c r="C46" s="350"/>
      <c r="D46" s="350"/>
      <c r="E46" s="350"/>
      <c r="F46" s="350"/>
      <c r="G46" s="350"/>
    </row>
    <row r="47" spans="1:8" x14ac:dyDescent="0.2">
      <c r="B47" s="350"/>
      <c r="C47" s="350"/>
      <c r="D47" s="350"/>
      <c r="E47" s="350"/>
      <c r="F47" s="350"/>
      <c r="G47" s="350"/>
    </row>
    <row r="48" spans="1:8" x14ac:dyDescent="0.2">
      <c r="B48" s="350"/>
      <c r="C48" s="350"/>
      <c r="D48" s="350"/>
      <c r="E48" s="350"/>
      <c r="F48" s="350"/>
      <c r="G48" s="350"/>
    </row>
    <row r="49" spans="2:7" x14ac:dyDescent="0.2">
      <c r="B49" s="350"/>
      <c r="C49" s="350"/>
      <c r="D49" s="350"/>
      <c r="E49" s="350"/>
      <c r="F49" s="350"/>
      <c r="G49" s="350"/>
    </row>
    <row r="50" spans="2:7" x14ac:dyDescent="0.2">
      <c r="B50" s="350"/>
      <c r="C50" s="350"/>
      <c r="D50" s="350"/>
      <c r="E50" s="350"/>
      <c r="F50" s="350"/>
      <c r="G50" s="350"/>
    </row>
    <row r="51" spans="2:7" x14ac:dyDescent="0.2">
      <c r="B51" s="350"/>
      <c r="C51" s="350"/>
      <c r="D51" s="350"/>
      <c r="E51" s="350"/>
      <c r="F51" s="350"/>
      <c r="G51" s="35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3"/>
  <dimension ref="A1:BE80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56" t="s">
        <v>1</v>
      </c>
      <c r="B1" s="357"/>
      <c r="C1" s="98" t="s">
        <v>80</v>
      </c>
      <c r="D1" s="99"/>
      <c r="E1" s="100"/>
      <c r="F1" s="99"/>
      <c r="G1" s="101" t="s">
        <v>53</v>
      </c>
      <c r="H1" s="102" t="s">
        <v>126</v>
      </c>
      <c r="I1" s="103"/>
    </row>
    <row r="2" spans="1:9" ht="13.5" thickBot="1" x14ac:dyDescent="0.25">
      <c r="A2" s="358" t="s">
        <v>54</v>
      </c>
      <c r="B2" s="359"/>
      <c r="C2" s="193">
        <v>40603</v>
      </c>
      <c r="D2" s="104"/>
      <c r="E2" s="105"/>
      <c r="F2" s="104"/>
      <c r="G2" s="360" t="s">
        <v>127</v>
      </c>
      <c r="H2" s="361"/>
      <c r="I2" s="362"/>
    </row>
    <row r="3" spans="1:9" ht="13.5" thickTop="1" x14ac:dyDescent="0.2">
      <c r="F3" s="39"/>
    </row>
    <row r="4" spans="1:9" ht="19.5" customHeight="1" x14ac:dyDescent="0.25">
      <c r="A4" s="106" t="s">
        <v>55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/>
    <row r="6" spans="1:9" s="39" customFormat="1" ht="13.5" thickBot="1" x14ac:dyDescent="0.25">
      <c r="A6" s="109"/>
      <c r="B6" s="110" t="s">
        <v>56</v>
      </c>
      <c r="C6" s="110"/>
      <c r="D6" s="111"/>
      <c r="E6" s="112" t="s">
        <v>4</v>
      </c>
      <c r="F6" s="113" t="s">
        <v>5</v>
      </c>
      <c r="G6" s="113" t="s">
        <v>6</v>
      </c>
      <c r="H6" s="113" t="s">
        <v>7</v>
      </c>
      <c r="I6" s="114" t="s">
        <v>8</v>
      </c>
    </row>
    <row r="7" spans="1:9" s="39" customFormat="1" x14ac:dyDescent="0.2">
      <c r="A7" s="194" t="e">
        <f>#REF!</f>
        <v>#REF!</v>
      </c>
      <c r="B7" s="5" t="e">
        <f>#REF!</f>
        <v>#REF!</v>
      </c>
      <c r="D7" s="115"/>
      <c r="E7" s="195" t="e">
        <f>#REF!</f>
        <v>#REF!</v>
      </c>
      <c r="F7" s="196" t="e">
        <f>#REF!</f>
        <v>#REF!</v>
      </c>
      <c r="G7" s="196" t="e">
        <f>#REF!</f>
        <v>#REF!</v>
      </c>
      <c r="H7" s="196" t="e">
        <f>#REF!</f>
        <v>#REF!</v>
      </c>
      <c r="I7" s="197" t="e">
        <f>#REF!</f>
        <v>#REF!</v>
      </c>
    </row>
    <row r="8" spans="1:9" s="39" customFormat="1" x14ac:dyDescent="0.2">
      <c r="A8" s="194" t="e">
        <f>#REF!</f>
        <v>#REF!</v>
      </c>
      <c r="B8" s="5" t="e">
        <f>#REF!</f>
        <v>#REF!</v>
      </c>
      <c r="D8" s="115"/>
      <c r="E8" s="195" t="e">
        <f>#REF!</f>
        <v>#REF!</v>
      </c>
      <c r="F8" s="196" t="e">
        <f>#REF!</f>
        <v>#REF!</v>
      </c>
      <c r="G8" s="196" t="e">
        <f>#REF!</f>
        <v>#REF!</v>
      </c>
      <c r="H8" s="196" t="e">
        <f>#REF!</f>
        <v>#REF!</v>
      </c>
      <c r="I8" s="197" t="e">
        <f>#REF!</f>
        <v>#REF!</v>
      </c>
    </row>
    <row r="9" spans="1:9" s="39" customFormat="1" x14ac:dyDescent="0.2">
      <c r="A9" s="194" t="e">
        <f>#REF!</f>
        <v>#REF!</v>
      </c>
      <c r="B9" s="5" t="e">
        <f>#REF!</f>
        <v>#REF!</v>
      </c>
      <c r="D9" s="115"/>
      <c r="E9" s="195" t="e">
        <f>#REF!</f>
        <v>#REF!</v>
      </c>
      <c r="F9" s="196" t="e">
        <f>#REF!</f>
        <v>#REF!</v>
      </c>
      <c r="G9" s="196" t="e">
        <f>#REF!</f>
        <v>#REF!</v>
      </c>
      <c r="H9" s="196" t="e">
        <f>#REF!</f>
        <v>#REF!</v>
      </c>
      <c r="I9" s="197" t="e">
        <f>#REF!</f>
        <v>#REF!</v>
      </c>
    </row>
    <row r="10" spans="1:9" s="39" customFormat="1" x14ac:dyDescent="0.2">
      <c r="A10" s="194" t="e">
        <f>#REF!</f>
        <v>#REF!</v>
      </c>
      <c r="B10" s="5" t="e">
        <f>#REF!</f>
        <v>#REF!</v>
      </c>
      <c r="D10" s="115"/>
      <c r="E10" s="195" t="e">
        <f>#REF!</f>
        <v>#REF!</v>
      </c>
      <c r="F10" s="196" t="e">
        <f>#REF!</f>
        <v>#REF!</v>
      </c>
      <c r="G10" s="196" t="e">
        <f>#REF!</f>
        <v>#REF!</v>
      </c>
      <c r="H10" s="196" t="e">
        <f>#REF!</f>
        <v>#REF!</v>
      </c>
      <c r="I10" s="197" t="e">
        <f>#REF!</f>
        <v>#REF!</v>
      </c>
    </row>
    <row r="11" spans="1:9" s="39" customFormat="1" x14ac:dyDescent="0.2">
      <c r="A11" s="194" t="e">
        <f>#REF!</f>
        <v>#REF!</v>
      </c>
      <c r="B11" s="5" t="e">
        <f>#REF!</f>
        <v>#REF!</v>
      </c>
      <c r="D11" s="115"/>
      <c r="E11" s="195" t="e">
        <f>#REF!</f>
        <v>#REF!</v>
      </c>
      <c r="F11" s="196" t="e">
        <f>#REF!</f>
        <v>#REF!</v>
      </c>
      <c r="G11" s="196" t="e">
        <f>#REF!</f>
        <v>#REF!</v>
      </c>
      <c r="H11" s="196" t="e">
        <f>#REF!</f>
        <v>#REF!</v>
      </c>
      <c r="I11" s="197" t="e">
        <f>#REF!</f>
        <v>#REF!</v>
      </c>
    </row>
    <row r="12" spans="1:9" s="39" customFormat="1" x14ac:dyDescent="0.2">
      <c r="A12" s="194" t="e">
        <f>#REF!</f>
        <v>#REF!</v>
      </c>
      <c r="B12" s="5" t="e">
        <f>#REF!</f>
        <v>#REF!</v>
      </c>
      <c r="D12" s="115"/>
      <c r="E12" s="195" t="e">
        <f>#REF!</f>
        <v>#REF!</v>
      </c>
      <c r="F12" s="196" t="e">
        <f>#REF!</f>
        <v>#REF!</v>
      </c>
      <c r="G12" s="196" t="e">
        <f>#REF!</f>
        <v>#REF!</v>
      </c>
      <c r="H12" s="196" t="e">
        <f>#REF!</f>
        <v>#REF!</v>
      </c>
      <c r="I12" s="197" t="e">
        <f>#REF!</f>
        <v>#REF!</v>
      </c>
    </row>
    <row r="13" spans="1:9" s="39" customFormat="1" x14ac:dyDescent="0.2">
      <c r="A13" s="194" t="e">
        <f>#REF!</f>
        <v>#REF!</v>
      </c>
      <c r="B13" s="5" t="e">
        <f>#REF!</f>
        <v>#REF!</v>
      </c>
      <c r="D13" s="115"/>
      <c r="E13" s="195" t="e">
        <f>#REF!</f>
        <v>#REF!</v>
      </c>
      <c r="F13" s="196" t="e">
        <f>#REF!</f>
        <v>#REF!</v>
      </c>
      <c r="G13" s="196" t="e">
        <f>#REF!</f>
        <v>#REF!</v>
      </c>
      <c r="H13" s="196" t="e">
        <f>#REF!</f>
        <v>#REF!</v>
      </c>
      <c r="I13" s="197" t="e">
        <f>#REF!</f>
        <v>#REF!</v>
      </c>
    </row>
    <row r="14" spans="1:9" s="39" customFormat="1" x14ac:dyDescent="0.2">
      <c r="A14" s="194" t="e">
        <f>#REF!</f>
        <v>#REF!</v>
      </c>
      <c r="B14" s="5" t="e">
        <f>#REF!</f>
        <v>#REF!</v>
      </c>
      <c r="D14" s="115"/>
      <c r="E14" s="195" t="e">
        <f>#REF!</f>
        <v>#REF!</v>
      </c>
      <c r="F14" s="196" t="e">
        <f>#REF!</f>
        <v>#REF!</v>
      </c>
      <c r="G14" s="196" t="e">
        <f>#REF!</f>
        <v>#REF!</v>
      </c>
      <c r="H14" s="196" t="e">
        <f>#REF!</f>
        <v>#REF!</v>
      </c>
      <c r="I14" s="197" t="e">
        <f>#REF!</f>
        <v>#REF!</v>
      </c>
    </row>
    <row r="15" spans="1:9" s="39" customFormat="1" ht="13.5" thickBot="1" x14ac:dyDescent="0.25">
      <c r="A15" s="194" t="e">
        <f>#REF!</f>
        <v>#REF!</v>
      </c>
      <c r="B15" s="5" t="e">
        <f>#REF!</f>
        <v>#REF!</v>
      </c>
      <c r="D15" s="115"/>
      <c r="E15" s="195" t="e">
        <f>#REF!</f>
        <v>#REF!</v>
      </c>
      <c r="F15" s="196" t="e">
        <f>#REF!</f>
        <v>#REF!</v>
      </c>
      <c r="G15" s="196" t="e">
        <f>#REF!</f>
        <v>#REF!</v>
      </c>
      <c r="H15" s="196" t="e">
        <f>#REF!</f>
        <v>#REF!</v>
      </c>
      <c r="I15" s="197" t="e">
        <f>#REF!</f>
        <v>#REF!</v>
      </c>
    </row>
    <row r="16" spans="1:9" s="3" customFormat="1" ht="13.5" thickBot="1" x14ac:dyDescent="0.25">
      <c r="A16" s="116"/>
      <c r="B16" s="117" t="s">
        <v>57</v>
      </c>
      <c r="C16" s="117"/>
      <c r="D16" s="118"/>
      <c r="E16" s="119" t="e">
        <f>SUM(E7:E15)</f>
        <v>#REF!</v>
      </c>
      <c r="F16" s="120" t="e">
        <f>SUM(F7:F15)</f>
        <v>#REF!</v>
      </c>
      <c r="G16" s="120" t="e">
        <f>SUM(G7:G15)</f>
        <v>#REF!</v>
      </c>
      <c r="H16" s="120" t="e">
        <f>SUM(H7:H15)</f>
        <v>#REF!</v>
      </c>
      <c r="I16" s="121" t="e">
        <f>SUM(I7:I15)</f>
        <v>#REF!</v>
      </c>
    </row>
    <row r="17" spans="1:57" x14ac:dyDescent="0.2">
      <c r="A17" s="39"/>
      <c r="B17" s="39"/>
      <c r="C17" s="39"/>
      <c r="D17" s="39"/>
      <c r="E17" s="39"/>
      <c r="F17" s="39"/>
      <c r="G17" s="39"/>
      <c r="H17" s="39"/>
      <c r="I17" s="39"/>
    </row>
    <row r="18" spans="1:57" ht="19.5" customHeight="1" x14ac:dyDescent="0.25">
      <c r="A18" s="107" t="s">
        <v>58</v>
      </c>
      <c r="B18" s="107"/>
      <c r="C18" s="107"/>
      <c r="D18" s="107"/>
      <c r="E18" s="107"/>
      <c r="F18" s="107"/>
      <c r="G18" s="122"/>
      <c r="H18" s="107"/>
      <c r="I18" s="107"/>
      <c r="BA18" s="45"/>
      <c r="BB18" s="45"/>
      <c r="BC18" s="45"/>
      <c r="BD18" s="45"/>
      <c r="BE18" s="45"/>
    </row>
    <row r="19" spans="1:57" ht="13.5" thickBot="1" x14ac:dyDescent="0.25"/>
    <row r="20" spans="1:57" x14ac:dyDescent="0.2">
      <c r="A20" s="74" t="s">
        <v>59</v>
      </c>
      <c r="B20" s="75"/>
      <c r="C20" s="75"/>
      <c r="D20" s="123"/>
      <c r="E20" s="124" t="s">
        <v>60</v>
      </c>
      <c r="F20" s="125" t="s">
        <v>3</v>
      </c>
      <c r="G20" s="126" t="s">
        <v>61</v>
      </c>
      <c r="H20" s="127"/>
      <c r="I20" s="128" t="s">
        <v>60</v>
      </c>
    </row>
    <row r="21" spans="1:57" x14ac:dyDescent="0.2">
      <c r="A21" s="68" t="s">
        <v>113</v>
      </c>
      <c r="B21" s="59"/>
      <c r="C21" s="59"/>
      <c r="D21" s="129"/>
      <c r="E21" s="130">
        <v>0</v>
      </c>
      <c r="F21" s="131">
        <v>0</v>
      </c>
      <c r="G21" s="132">
        <v>0</v>
      </c>
      <c r="H21" s="133"/>
      <c r="I21" s="134">
        <f t="shared" ref="I21:I28" si="0">E21+F21*G21/100</f>
        <v>0</v>
      </c>
      <c r="BA21" s="1">
        <v>0</v>
      </c>
    </row>
    <row r="22" spans="1:57" x14ac:dyDescent="0.2">
      <c r="A22" s="68" t="s">
        <v>114</v>
      </c>
      <c r="B22" s="59"/>
      <c r="C22" s="59"/>
      <c r="D22" s="129"/>
      <c r="E22" s="130">
        <v>0</v>
      </c>
      <c r="F22" s="131">
        <v>0</v>
      </c>
      <c r="G22" s="132">
        <v>0</v>
      </c>
      <c r="H22" s="133"/>
      <c r="I22" s="134">
        <f t="shared" si="0"/>
        <v>0</v>
      </c>
      <c r="BA22" s="1">
        <v>0</v>
      </c>
    </row>
    <row r="23" spans="1:57" x14ac:dyDescent="0.2">
      <c r="A23" s="68" t="s">
        <v>115</v>
      </c>
      <c r="B23" s="59"/>
      <c r="C23" s="59"/>
      <c r="D23" s="129"/>
      <c r="E23" s="130">
        <v>0</v>
      </c>
      <c r="F23" s="131">
        <v>0</v>
      </c>
      <c r="G23" s="132">
        <v>0</v>
      </c>
      <c r="H23" s="133"/>
      <c r="I23" s="134">
        <f t="shared" si="0"/>
        <v>0</v>
      </c>
      <c r="BA23" s="1">
        <v>0</v>
      </c>
    </row>
    <row r="24" spans="1:57" x14ac:dyDescent="0.2">
      <c r="A24" s="68" t="s">
        <v>116</v>
      </c>
      <c r="B24" s="59"/>
      <c r="C24" s="59"/>
      <c r="D24" s="129"/>
      <c r="E24" s="130">
        <v>0</v>
      </c>
      <c r="F24" s="131">
        <v>0</v>
      </c>
      <c r="G24" s="132">
        <v>0</v>
      </c>
      <c r="H24" s="133"/>
      <c r="I24" s="134">
        <f t="shared" si="0"/>
        <v>0</v>
      </c>
      <c r="BA24" s="1">
        <v>0</v>
      </c>
    </row>
    <row r="25" spans="1:57" x14ac:dyDescent="0.2">
      <c r="A25" s="68" t="s">
        <v>117</v>
      </c>
      <c r="B25" s="59"/>
      <c r="C25" s="59"/>
      <c r="D25" s="129"/>
      <c r="E25" s="130">
        <v>0</v>
      </c>
      <c r="F25" s="131">
        <v>0</v>
      </c>
      <c r="G25" s="132">
        <v>276321.33999999997</v>
      </c>
      <c r="H25" s="133"/>
      <c r="I25" s="134">
        <f t="shared" si="0"/>
        <v>0</v>
      </c>
      <c r="BA25" s="1">
        <v>1</v>
      </c>
    </row>
    <row r="26" spans="1:57" x14ac:dyDescent="0.2">
      <c r="A26" s="68" t="s">
        <v>118</v>
      </c>
      <c r="B26" s="59"/>
      <c r="C26" s="59"/>
      <c r="D26" s="129"/>
      <c r="E26" s="130">
        <v>0</v>
      </c>
      <c r="F26" s="131">
        <v>0</v>
      </c>
      <c r="G26" s="132">
        <v>276321.33999999997</v>
      </c>
      <c r="H26" s="133"/>
      <c r="I26" s="134">
        <f t="shared" si="0"/>
        <v>0</v>
      </c>
      <c r="BA26" s="1">
        <v>1</v>
      </c>
    </row>
    <row r="27" spans="1:57" x14ac:dyDescent="0.2">
      <c r="A27" s="68" t="s">
        <v>119</v>
      </c>
      <c r="B27" s="59"/>
      <c r="C27" s="59"/>
      <c r="D27" s="129"/>
      <c r="E27" s="130">
        <v>0</v>
      </c>
      <c r="F27" s="131">
        <v>0</v>
      </c>
      <c r="G27" s="132">
        <v>321480.68999999994</v>
      </c>
      <c r="H27" s="133"/>
      <c r="I27" s="134">
        <f t="shared" si="0"/>
        <v>0</v>
      </c>
      <c r="BA27" s="1">
        <v>2</v>
      </c>
    </row>
    <row r="28" spans="1:57" x14ac:dyDescent="0.2">
      <c r="A28" s="68" t="s">
        <v>120</v>
      </c>
      <c r="B28" s="59"/>
      <c r="C28" s="59"/>
      <c r="D28" s="129"/>
      <c r="E28" s="130">
        <v>0</v>
      </c>
      <c r="F28" s="131">
        <v>0</v>
      </c>
      <c r="G28" s="132">
        <v>321480.68999999994</v>
      </c>
      <c r="H28" s="133"/>
      <c r="I28" s="134">
        <f t="shared" si="0"/>
        <v>0</v>
      </c>
      <c r="BA28" s="1">
        <v>2</v>
      </c>
    </row>
    <row r="29" spans="1:57" ht="13.5" thickBot="1" x14ac:dyDescent="0.25">
      <c r="A29" s="135"/>
      <c r="B29" s="136" t="s">
        <v>62</v>
      </c>
      <c r="C29" s="137"/>
      <c r="D29" s="138"/>
      <c r="E29" s="139"/>
      <c r="F29" s="140"/>
      <c r="G29" s="140"/>
      <c r="H29" s="363">
        <f>SUM(I21:I28)</f>
        <v>0</v>
      </c>
      <c r="I29" s="364"/>
    </row>
    <row r="31" spans="1:57" x14ac:dyDescent="0.2">
      <c r="B31" s="3"/>
      <c r="F31" s="141"/>
      <c r="G31" s="142"/>
      <c r="H31" s="142"/>
      <c r="I31" s="4"/>
    </row>
    <row r="32" spans="1:57" x14ac:dyDescent="0.2">
      <c r="F32" s="141"/>
      <c r="G32" s="142"/>
      <c r="H32" s="142"/>
      <c r="I32" s="4"/>
    </row>
    <row r="33" spans="6:9" x14ac:dyDescent="0.2">
      <c r="F33" s="141"/>
      <c r="G33" s="142"/>
      <c r="H33" s="142"/>
      <c r="I33" s="4"/>
    </row>
    <row r="34" spans="6:9" x14ac:dyDescent="0.2">
      <c r="F34" s="141"/>
      <c r="G34" s="142"/>
      <c r="H34" s="142"/>
      <c r="I34" s="4"/>
    </row>
    <row r="35" spans="6:9" x14ac:dyDescent="0.2">
      <c r="F35" s="141"/>
      <c r="G35" s="142"/>
      <c r="H35" s="142"/>
      <c r="I35" s="4"/>
    </row>
    <row r="36" spans="6:9" x14ac:dyDescent="0.2">
      <c r="F36" s="141"/>
      <c r="G36" s="142"/>
      <c r="H36" s="142"/>
      <c r="I36" s="4"/>
    </row>
    <row r="37" spans="6:9" x14ac:dyDescent="0.2">
      <c r="F37" s="141"/>
      <c r="G37" s="142"/>
      <c r="H37" s="142"/>
      <c r="I37" s="4"/>
    </row>
    <row r="38" spans="6:9" x14ac:dyDescent="0.2">
      <c r="F38" s="141"/>
      <c r="G38" s="142"/>
      <c r="H38" s="142"/>
      <c r="I38" s="4"/>
    </row>
    <row r="39" spans="6:9" x14ac:dyDescent="0.2">
      <c r="F39" s="141"/>
      <c r="G39" s="142"/>
      <c r="H39" s="142"/>
      <c r="I39" s="4"/>
    </row>
    <row r="40" spans="6:9" x14ac:dyDescent="0.2">
      <c r="F40" s="141"/>
      <c r="G40" s="142"/>
      <c r="H40" s="142"/>
      <c r="I40" s="4"/>
    </row>
    <row r="41" spans="6:9" x14ac:dyDescent="0.2">
      <c r="F41" s="141"/>
      <c r="G41" s="142"/>
      <c r="H41" s="142"/>
      <c r="I41" s="4"/>
    </row>
    <row r="42" spans="6:9" x14ac:dyDescent="0.2">
      <c r="F42" s="141"/>
      <c r="G42" s="142"/>
      <c r="H42" s="142"/>
      <c r="I42" s="4"/>
    </row>
    <row r="43" spans="6:9" x14ac:dyDescent="0.2">
      <c r="F43" s="141"/>
      <c r="G43" s="142"/>
      <c r="H43" s="142"/>
      <c r="I43" s="4"/>
    </row>
    <row r="44" spans="6:9" x14ac:dyDescent="0.2">
      <c r="F44" s="141"/>
      <c r="G44" s="142"/>
      <c r="H44" s="142"/>
      <c r="I44" s="4"/>
    </row>
    <row r="45" spans="6:9" x14ac:dyDescent="0.2">
      <c r="F45" s="141"/>
      <c r="G45" s="142"/>
      <c r="H45" s="142"/>
      <c r="I45" s="4"/>
    </row>
    <row r="46" spans="6:9" x14ac:dyDescent="0.2">
      <c r="F46" s="141"/>
      <c r="G46" s="142"/>
      <c r="H46" s="142"/>
      <c r="I46" s="4"/>
    </row>
    <row r="47" spans="6:9" x14ac:dyDescent="0.2">
      <c r="F47" s="141"/>
      <c r="G47" s="142"/>
      <c r="H47" s="142"/>
      <c r="I47" s="4"/>
    </row>
    <row r="48" spans="6:9" x14ac:dyDescent="0.2">
      <c r="F48" s="141"/>
      <c r="G48" s="142"/>
      <c r="H48" s="142"/>
      <c r="I48" s="4"/>
    </row>
    <row r="49" spans="6:9" x14ac:dyDescent="0.2">
      <c r="F49" s="141"/>
      <c r="G49" s="142"/>
      <c r="H49" s="142"/>
      <c r="I49" s="4"/>
    </row>
    <row r="50" spans="6:9" x14ac:dyDescent="0.2">
      <c r="F50" s="141"/>
      <c r="G50" s="142"/>
      <c r="H50" s="142"/>
      <c r="I50" s="4"/>
    </row>
    <row r="51" spans="6:9" x14ac:dyDescent="0.2">
      <c r="F51" s="141"/>
      <c r="G51" s="142"/>
      <c r="H51" s="142"/>
      <c r="I51" s="4"/>
    </row>
    <row r="52" spans="6:9" x14ac:dyDescent="0.2">
      <c r="F52" s="141"/>
      <c r="G52" s="142"/>
      <c r="H52" s="142"/>
      <c r="I52" s="4"/>
    </row>
    <row r="53" spans="6:9" x14ac:dyDescent="0.2">
      <c r="F53" s="141"/>
      <c r="G53" s="142"/>
      <c r="H53" s="142"/>
      <c r="I53" s="4"/>
    </row>
    <row r="54" spans="6:9" x14ac:dyDescent="0.2">
      <c r="F54" s="141"/>
      <c r="G54" s="142"/>
      <c r="H54" s="142"/>
      <c r="I54" s="4"/>
    </row>
    <row r="55" spans="6:9" x14ac:dyDescent="0.2">
      <c r="F55" s="141"/>
      <c r="G55" s="142"/>
      <c r="H55" s="142"/>
      <c r="I55" s="4"/>
    </row>
    <row r="56" spans="6:9" x14ac:dyDescent="0.2">
      <c r="F56" s="141"/>
      <c r="G56" s="142"/>
      <c r="H56" s="142"/>
      <c r="I56" s="4"/>
    </row>
    <row r="57" spans="6:9" x14ac:dyDescent="0.2">
      <c r="F57" s="141"/>
      <c r="G57" s="142"/>
      <c r="H57" s="142"/>
      <c r="I57" s="4"/>
    </row>
    <row r="58" spans="6:9" x14ac:dyDescent="0.2">
      <c r="F58" s="141"/>
      <c r="G58" s="142"/>
      <c r="H58" s="142"/>
      <c r="I58" s="4"/>
    </row>
    <row r="59" spans="6:9" x14ac:dyDescent="0.2">
      <c r="F59" s="141"/>
      <c r="G59" s="142"/>
      <c r="H59" s="142"/>
      <c r="I59" s="4"/>
    </row>
    <row r="60" spans="6:9" x14ac:dyDescent="0.2">
      <c r="F60" s="141"/>
      <c r="G60" s="142"/>
      <c r="H60" s="142"/>
      <c r="I60" s="4"/>
    </row>
    <row r="61" spans="6:9" x14ac:dyDescent="0.2">
      <c r="F61" s="141"/>
      <c r="G61" s="142"/>
      <c r="H61" s="142"/>
      <c r="I61" s="4"/>
    </row>
    <row r="62" spans="6:9" x14ac:dyDescent="0.2">
      <c r="F62" s="141"/>
      <c r="G62" s="142"/>
      <c r="H62" s="142"/>
      <c r="I62" s="4"/>
    </row>
    <row r="63" spans="6:9" x14ac:dyDescent="0.2">
      <c r="F63" s="141"/>
      <c r="G63" s="142"/>
      <c r="H63" s="142"/>
      <c r="I63" s="4"/>
    </row>
    <row r="64" spans="6:9" x14ac:dyDescent="0.2">
      <c r="F64" s="141"/>
      <c r="G64" s="142"/>
      <c r="H64" s="142"/>
      <c r="I64" s="4"/>
    </row>
    <row r="65" spans="6:9" x14ac:dyDescent="0.2">
      <c r="F65" s="141"/>
      <c r="G65" s="142"/>
      <c r="H65" s="142"/>
      <c r="I65" s="4"/>
    </row>
    <row r="66" spans="6:9" x14ac:dyDescent="0.2">
      <c r="F66" s="141"/>
      <c r="G66" s="142"/>
      <c r="H66" s="142"/>
      <c r="I66" s="4"/>
    </row>
    <row r="67" spans="6:9" x14ac:dyDescent="0.2">
      <c r="F67" s="141"/>
      <c r="G67" s="142"/>
      <c r="H67" s="142"/>
      <c r="I67" s="4"/>
    </row>
    <row r="68" spans="6:9" x14ac:dyDescent="0.2">
      <c r="F68" s="141"/>
      <c r="G68" s="142"/>
      <c r="H68" s="142"/>
      <c r="I68" s="4"/>
    </row>
    <row r="69" spans="6:9" x14ac:dyDescent="0.2">
      <c r="F69" s="141"/>
      <c r="G69" s="142"/>
      <c r="H69" s="142"/>
      <c r="I69" s="4"/>
    </row>
    <row r="70" spans="6:9" x14ac:dyDescent="0.2">
      <c r="F70" s="141"/>
      <c r="G70" s="142"/>
      <c r="H70" s="142"/>
      <c r="I70" s="4"/>
    </row>
    <row r="71" spans="6:9" x14ac:dyDescent="0.2">
      <c r="F71" s="141"/>
      <c r="G71" s="142"/>
      <c r="H71" s="142"/>
      <c r="I71" s="4"/>
    </row>
    <row r="72" spans="6:9" x14ac:dyDescent="0.2">
      <c r="F72" s="141"/>
      <c r="G72" s="142"/>
      <c r="H72" s="142"/>
      <c r="I72" s="4"/>
    </row>
    <row r="73" spans="6:9" x14ac:dyDescent="0.2">
      <c r="F73" s="141"/>
      <c r="G73" s="142"/>
      <c r="H73" s="142"/>
      <c r="I73" s="4"/>
    </row>
    <row r="74" spans="6:9" x14ac:dyDescent="0.2">
      <c r="F74" s="141"/>
      <c r="G74" s="142"/>
      <c r="H74" s="142"/>
      <c r="I74" s="4"/>
    </row>
    <row r="75" spans="6:9" x14ac:dyDescent="0.2">
      <c r="F75" s="141"/>
      <c r="G75" s="142"/>
      <c r="H75" s="142"/>
      <c r="I75" s="4"/>
    </row>
    <row r="76" spans="6:9" x14ac:dyDescent="0.2">
      <c r="F76" s="141"/>
      <c r="G76" s="142"/>
      <c r="H76" s="142"/>
      <c r="I76" s="4"/>
    </row>
    <row r="77" spans="6:9" x14ac:dyDescent="0.2">
      <c r="F77" s="141"/>
      <c r="G77" s="142"/>
      <c r="H77" s="142"/>
      <c r="I77" s="4"/>
    </row>
    <row r="78" spans="6:9" x14ac:dyDescent="0.2">
      <c r="F78" s="141"/>
      <c r="G78" s="142"/>
      <c r="H78" s="142"/>
      <c r="I78" s="4"/>
    </row>
    <row r="79" spans="6:9" x14ac:dyDescent="0.2">
      <c r="F79" s="141"/>
      <c r="G79" s="142"/>
      <c r="H79" s="142"/>
      <c r="I79" s="4"/>
    </row>
    <row r="80" spans="6:9" x14ac:dyDescent="0.2">
      <c r="F80" s="141"/>
      <c r="G80" s="142"/>
      <c r="H80" s="142"/>
      <c r="I80" s="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BE51"/>
  <sheetViews>
    <sheetView topLeftCell="A28" zoomScaleNormal="100" workbookViewId="0">
      <selection sqref="A1:B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 x14ac:dyDescent="0.25">
      <c r="A1" s="6" t="s">
        <v>9</v>
      </c>
      <c r="B1" s="7"/>
      <c r="C1" s="7"/>
      <c r="D1" s="7"/>
      <c r="E1" s="7"/>
      <c r="F1" s="7"/>
      <c r="G1" s="7"/>
    </row>
    <row r="2" spans="1:57" ht="12.75" customHeight="1" x14ac:dyDescent="0.2">
      <c r="A2" s="8" t="s">
        <v>10</v>
      </c>
      <c r="B2" s="9"/>
      <c r="C2" s="10" t="s">
        <v>128</v>
      </c>
      <c r="D2" s="10" t="s">
        <v>129</v>
      </c>
      <c r="E2" s="9"/>
      <c r="F2" s="11" t="s">
        <v>11</v>
      </c>
      <c r="G2" s="12"/>
    </row>
    <row r="3" spans="1:57" ht="3" hidden="1" customHeight="1" x14ac:dyDescent="0.2">
      <c r="A3" s="13"/>
      <c r="B3" s="14"/>
      <c r="C3" s="15"/>
      <c r="D3" s="15"/>
      <c r="E3" s="14"/>
      <c r="F3" s="16"/>
      <c r="G3" s="17"/>
    </row>
    <row r="4" spans="1:57" ht="12" customHeight="1" x14ac:dyDescent="0.2">
      <c r="A4" s="18" t="s">
        <v>12</v>
      </c>
      <c r="B4" s="14"/>
      <c r="C4" s="15"/>
      <c r="D4" s="15"/>
      <c r="E4" s="14"/>
      <c r="F4" s="16" t="s">
        <v>13</v>
      </c>
      <c r="G4" s="19"/>
    </row>
    <row r="5" spans="1:57" ht="12.95" customHeight="1" x14ac:dyDescent="0.2">
      <c r="A5" s="20" t="s">
        <v>81</v>
      </c>
      <c r="B5" s="21"/>
      <c r="C5" s="22" t="s">
        <v>82</v>
      </c>
      <c r="D5" s="23"/>
      <c r="E5" s="24"/>
      <c r="F5" s="16" t="s">
        <v>14</v>
      </c>
      <c r="G5" s="17"/>
    </row>
    <row r="6" spans="1:57" ht="12.95" customHeight="1" x14ac:dyDescent="0.2">
      <c r="A6" s="18" t="s">
        <v>15</v>
      </c>
      <c r="B6" s="14"/>
      <c r="C6" s="15"/>
      <c r="D6" s="15"/>
      <c r="E6" s="14"/>
      <c r="F6" s="25" t="s">
        <v>16</v>
      </c>
      <c r="G6" s="26">
        <v>0</v>
      </c>
      <c r="O6" s="27"/>
    </row>
    <row r="7" spans="1:57" ht="12.95" customHeight="1" x14ac:dyDescent="0.2">
      <c r="A7" s="28" t="s">
        <v>78</v>
      </c>
      <c r="B7" s="29"/>
      <c r="C7" s="30" t="s">
        <v>79</v>
      </c>
      <c r="D7" s="31"/>
      <c r="E7" s="31"/>
      <c r="F7" s="32" t="s">
        <v>17</v>
      </c>
      <c r="G7" s="26">
        <f>IF(G6=0,,ROUND((F30+F32)/G6,1))</f>
        <v>0</v>
      </c>
    </row>
    <row r="8" spans="1:57" x14ac:dyDescent="0.2">
      <c r="A8" s="33" t="s">
        <v>18</v>
      </c>
      <c r="B8" s="16"/>
      <c r="C8" s="347"/>
      <c r="D8" s="347"/>
      <c r="E8" s="348"/>
      <c r="F8" s="34" t="s">
        <v>19</v>
      </c>
      <c r="G8" s="35"/>
      <c r="H8" s="36"/>
      <c r="I8" s="37"/>
    </row>
    <row r="9" spans="1:57" x14ac:dyDescent="0.2">
      <c r="A9" s="33" t="s">
        <v>20</v>
      </c>
      <c r="B9" s="16"/>
      <c r="C9" s="347"/>
      <c r="D9" s="347"/>
      <c r="E9" s="348"/>
      <c r="F9" s="16"/>
      <c r="G9" s="38"/>
      <c r="H9" s="39"/>
    </row>
    <row r="10" spans="1:57" x14ac:dyDescent="0.2">
      <c r="A10" s="33" t="s">
        <v>21</v>
      </c>
      <c r="B10" s="16"/>
      <c r="C10" s="347"/>
      <c r="D10" s="347"/>
      <c r="E10" s="347"/>
      <c r="F10" s="40"/>
      <c r="G10" s="41"/>
      <c r="H10" s="42"/>
    </row>
    <row r="11" spans="1:57" ht="13.5" customHeight="1" x14ac:dyDescent="0.2">
      <c r="A11" s="33" t="s">
        <v>22</v>
      </c>
      <c r="B11" s="16"/>
      <c r="C11" s="347" t="s">
        <v>121</v>
      </c>
      <c r="D11" s="347"/>
      <c r="E11" s="347"/>
      <c r="F11" s="43" t="s">
        <v>23</v>
      </c>
      <c r="G11" s="44"/>
      <c r="H11" s="39"/>
      <c r="BA11" s="45"/>
      <c r="BB11" s="45"/>
      <c r="BC11" s="45"/>
      <c r="BD11" s="45"/>
      <c r="BE11" s="45"/>
    </row>
    <row r="12" spans="1:57" ht="12.75" customHeight="1" x14ac:dyDescent="0.2">
      <c r="A12" s="46" t="s">
        <v>24</v>
      </c>
      <c r="B12" s="14"/>
      <c r="C12" s="349"/>
      <c r="D12" s="349"/>
      <c r="E12" s="349"/>
      <c r="F12" s="47" t="s">
        <v>25</v>
      </c>
      <c r="G12" s="48"/>
      <c r="H12" s="39"/>
    </row>
    <row r="13" spans="1:57" ht="28.5" customHeight="1" thickBot="1" x14ac:dyDescent="0.25">
      <c r="A13" s="49" t="s">
        <v>26</v>
      </c>
      <c r="B13" s="50"/>
      <c r="C13" s="50"/>
      <c r="D13" s="50"/>
      <c r="E13" s="51"/>
      <c r="F13" s="51"/>
      <c r="G13" s="52"/>
      <c r="H13" s="39"/>
    </row>
    <row r="14" spans="1:57" ht="17.25" customHeight="1" thickBot="1" x14ac:dyDescent="0.25">
      <c r="A14" s="53" t="s">
        <v>27</v>
      </c>
      <c r="B14" s="54"/>
      <c r="C14" s="55"/>
      <c r="D14" s="56" t="s">
        <v>28</v>
      </c>
      <c r="E14" s="57"/>
      <c r="F14" s="57"/>
      <c r="G14" s="55"/>
    </row>
    <row r="15" spans="1:57" ht="15.95" customHeight="1" x14ac:dyDescent="0.2">
      <c r="A15" s="58"/>
      <c r="B15" s="59" t="s">
        <v>29</v>
      </c>
      <c r="C15" s="60" t="e">
        <f>'01 R113429624 Rek'!E16</f>
        <v>#REF!</v>
      </c>
      <c r="D15" s="61" t="str">
        <f>'01 R113429624 Rek'!A21</f>
        <v>Ztížené výrobní podmínky</v>
      </c>
      <c r="E15" s="62"/>
      <c r="F15" s="63"/>
      <c r="G15" s="60">
        <f>'01 R113429624 Rek'!I21</f>
        <v>0</v>
      </c>
    </row>
    <row r="16" spans="1:57" ht="15.95" customHeight="1" x14ac:dyDescent="0.2">
      <c r="A16" s="58" t="s">
        <v>30</v>
      </c>
      <c r="B16" s="59" t="s">
        <v>31</v>
      </c>
      <c r="C16" s="60" t="e">
        <f>'01 R113429624 Rek'!F16</f>
        <v>#REF!</v>
      </c>
      <c r="D16" s="13" t="str">
        <f>'01 R113429624 Rek'!A22</f>
        <v>Oborová přirážka</v>
      </c>
      <c r="E16" s="64"/>
      <c r="F16" s="65"/>
      <c r="G16" s="60">
        <f>'01 R113429624 Rek'!I22</f>
        <v>0</v>
      </c>
    </row>
    <row r="17" spans="1:7" ht="15.95" customHeight="1" x14ac:dyDescent="0.2">
      <c r="A17" s="58" t="s">
        <v>32</v>
      </c>
      <c r="B17" s="59" t="s">
        <v>33</v>
      </c>
      <c r="C17" s="60" t="e">
        <f>'01 R113429624 Rek'!H16</f>
        <v>#REF!</v>
      </c>
      <c r="D17" s="13" t="str">
        <f>'01 R113429624 Rek'!A23</f>
        <v>Přesun stavebních kapacit</v>
      </c>
      <c r="E17" s="64"/>
      <c r="F17" s="65"/>
      <c r="G17" s="60">
        <f>'01 R113429624 Rek'!I23</f>
        <v>0</v>
      </c>
    </row>
    <row r="18" spans="1:7" ht="15.95" customHeight="1" x14ac:dyDescent="0.2">
      <c r="A18" s="66" t="s">
        <v>34</v>
      </c>
      <c r="B18" s="67" t="s">
        <v>35</v>
      </c>
      <c r="C18" s="60" t="e">
        <f>'01 R113429624 Rek'!G16</f>
        <v>#REF!</v>
      </c>
      <c r="D18" s="13" t="str">
        <f>'01 R113429624 Rek'!A24</f>
        <v>Mimostaveništní doprava</v>
      </c>
      <c r="E18" s="64"/>
      <c r="F18" s="65"/>
      <c r="G18" s="60">
        <f>'01 R113429624 Rek'!I24</f>
        <v>0</v>
      </c>
    </row>
    <row r="19" spans="1:7" ht="15.95" customHeight="1" x14ac:dyDescent="0.2">
      <c r="A19" s="68" t="s">
        <v>36</v>
      </c>
      <c r="B19" s="59"/>
      <c r="C19" s="60" t="e">
        <f>SUM(C15:C18)</f>
        <v>#REF!</v>
      </c>
      <c r="D19" s="13" t="str">
        <f>'01 R113429624 Rek'!A25</f>
        <v>Zařízení staveniště</v>
      </c>
      <c r="E19" s="64"/>
      <c r="F19" s="65"/>
      <c r="G19" s="60">
        <f>'01 R113429624 Rek'!I25</f>
        <v>0</v>
      </c>
    </row>
    <row r="20" spans="1:7" ht="15.95" customHeight="1" x14ac:dyDescent="0.2">
      <c r="A20" s="68"/>
      <c r="B20" s="59"/>
      <c r="C20" s="60"/>
      <c r="D20" s="13" t="str">
        <f>'01 R113429624 Rek'!A26</f>
        <v>Provoz investora</v>
      </c>
      <c r="E20" s="64"/>
      <c r="F20" s="65"/>
      <c r="G20" s="60">
        <f>'01 R113429624 Rek'!I26</f>
        <v>0</v>
      </c>
    </row>
    <row r="21" spans="1:7" ht="15.95" customHeight="1" x14ac:dyDescent="0.2">
      <c r="A21" s="68" t="s">
        <v>8</v>
      </c>
      <c r="B21" s="59"/>
      <c r="C21" s="60" t="e">
        <f>'01 R113429624 Rek'!I16</f>
        <v>#REF!</v>
      </c>
      <c r="D21" s="13" t="str">
        <f>'01 R113429624 Rek'!A27</f>
        <v>Kompletační činnost (IČD)</v>
      </c>
      <c r="E21" s="64"/>
      <c r="F21" s="65"/>
      <c r="G21" s="60">
        <f>'01 R113429624 Rek'!I27</f>
        <v>0</v>
      </c>
    </row>
    <row r="22" spans="1:7" ht="15.95" customHeight="1" x14ac:dyDescent="0.2">
      <c r="A22" s="69" t="s">
        <v>37</v>
      </c>
      <c r="B22" s="39"/>
      <c r="C22" s="60" t="e">
        <f>C19+C21</f>
        <v>#REF!</v>
      </c>
      <c r="D22" s="13" t="s">
        <v>38</v>
      </c>
      <c r="E22" s="64"/>
      <c r="F22" s="65"/>
      <c r="G22" s="60">
        <f>G23-SUM(G15:G21)</f>
        <v>0</v>
      </c>
    </row>
    <row r="23" spans="1:7" ht="15.95" customHeight="1" thickBot="1" x14ac:dyDescent="0.25">
      <c r="A23" s="345" t="s">
        <v>39</v>
      </c>
      <c r="B23" s="346"/>
      <c r="C23" s="70" t="e">
        <f>C22+G23</f>
        <v>#REF!</v>
      </c>
      <c r="D23" s="71" t="s">
        <v>40</v>
      </c>
      <c r="E23" s="72"/>
      <c r="F23" s="73"/>
      <c r="G23" s="60">
        <f>'01 R113429624 Rek'!H29</f>
        <v>0</v>
      </c>
    </row>
    <row r="24" spans="1:7" x14ac:dyDescent="0.2">
      <c r="A24" s="74" t="s">
        <v>41</v>
      </c>
      <c r="B24" s="75"/>
      <c r="C24" s="76"/>
      <c r="D24" s="75" t="s">
        <v>42</v>
      </c>
      <c r="E24" s="75"/>
      <c r="F24" s="77" t="s">
        <v>43</v>
      </c>
      <c r="G24" s="78"/>
    </row>
    <row r="25" spans="1:7" x14ac:dyDescent="0.2">
      <c r="A25" s="69" t="s">
        <v>44</v>
      </c>
      <c r="B25" s="39"/>
      <c r="C25" s="79"/>
      <c r="D25" s="39" t="s">
        <v>44</v>
      </c>
      <c r="F25" s="80" t="s">
        <v>44</v>
      </c>
      <c r="G25" s="81"/>
    </row>
    <row r="26" spans="1:7" ht="37.5" customHeight="1" x14ac:dyDescent="0.2">
      <c r="A26" s="69" t="s">
        <v>45</v>
      </c>
      <c r="B26" s="82"/>
      <c r="C26" s="79"/>
      <c r="D26" s="39" t="s">
        <v>45</v>
      </c>
      <c r="F26" s="80" t="s">
        <v>45</v>
      </c>
      <c r="G26" s="81"/>
    </row>
    <row r="27" spans="1:7" x14ac:dyDescent="0.2">
      <c r="A27" s="69"/>
      <c r="B27" s="83"/>
      <c r="C27" s="79"/>
      <c r="D27" s="39"/>
      <c r="F27" s="80"/>
      <c r="G27" s="81"/>
    </row>
    <row r="28" spans="1:7" x14ac:dyDescent="0.2">
      <c r="A28" s="69" t="s">
        <v>46</v>
      </c>
      <c r="B28" s="39"/>
      <c r="C28" s="79"/>
      <c r="D28" s="80" t="s">
        <v>47</v>
      </c>
      <c r="E28" s="79"/>
      <c r="F28" s="84" t="s">
        <v>47</v>
      </c>
      <c r="G28" s="81"/>
    </row>
    <row r="29" spans="1:7" ht="69" customHeight="1" x14ac:dyDescent="0.2">
      <c r="A29" s="69"/>
      <c r="B29" s="39"/>
      <c r="C29" s="85"/>
      <c r="D29" s="86"/>
      <c r="E29" s="85"/>
      <c r="F29" s="39"/>
      <c r="G29" s="81"/>
    </row>
    <row r="30" spans="1:7" x14ac:dyDescent="0.2">
      <c r="A30" s="87" t="s">
        <v>2</v>
      </c>
      <c r="B30" s="88"/>
      <c r="C30" s="89">
        <v>20</v>
      </c>
      <c r="D30" s="88" t="s">
        <v>48</v>
      </c>
      <c r="E30" s="90"/>
      <c r="F30" s="351" t="e">
        <f>C23-F32</f>
        <v>#REF!</v>
      </c>
      <c r="G30" s="352"/>
    </row>
    <row r="31" spans="1:7" x14ac:dyDescent="0.2">
      <c r="A31" s="87" t="s">
        <v>49</v>
      </c>
      <c r="B31" s="88"/>
      <c r="C31" s="89">
        <f>C30</f>
        <v>20</v>
      </c>
      <c r="D31" s="88" t="s">
        <v>50</v>
      </c>
      <c r="E31" s="90"/>
      <c r="F31" s="351" t="e">
        <f>ROUND(PRODUCT(F30,C31/100),0)</f>
        <v>#REF!</v>
      </c>
      <c r="G31" s="352"/>
    </row>
    <row r="32" spans="1:7" x14ac:dyDescent="0.2">
      <c r="A32" s="87" t="s">
        <v>2</v>
      </c>
      <c r="B32" s="88"/>
      <c r="C32" s="89">
        <v>0</v>
      </c>
      <c r="D32" s="88" t="s">
        <v>50</v>
      </c>
      <c r="E32" s="90"/>
      <c r="F32" s="351">
        <v>0</v>
      </c>
      <c r="G32" s="352"/>
    </row>
    <row r="33" spans="1:8" x14ac:dyDescent="0.2">
      <c r="A33" s="87" t="s">
        <v>49</v>
      </c>
      <c r="B33" s="91"/>
      <c r="C33" s="92">
        <f>C32</f>
        <v>0</v>
      </c>
      <c r="D33" s="88" t="s">
        <v>50</v>
      </c>
      <c r="E33" s="65"/>
      <c r="F33" s="351">
        <f>ROUND(PRODUCT(F32,C33/100),0)</f>
        <v>0</v>
      </c>
      <c r="G33" s="352"/>
    </row>
    <row r="34" spans="1:8" s="96" customFormat="1" ht="19.5" customHeight="1" thickBot="1" x14ac:dyDescent="0.3">
      <c r="A34" s="93" t="s">
        <v>51</v>
      </c>
      <c r="B34" s="94"/>
      <c r="C34" s="94"/>
      <c r="D34" s="94"/>
      <c r="E34" s="95"/>
      <c r="F34" s="353" t="e">
        <f>ROUND(SUM(F30:F33),0)</f>
        <v>#REF!</v>
      </c>
      <c r="G34" s="354"/>
    </row>
    <row r="36" spans="1:8" x14ac:dyDescent="0.2">
      <c r="A36" s="2" t="s">
        <v>52</v>
      </c>
      <c r="B36" s="2"/>
      <c r="C36" s="2"/>
      <c r="D36" s="2"/>
      <c r="E36" s="2"/>
      <c r="F36" s="2"/>
      <c r="G36" s="2"/>
      <c r="H36" s="1" t="s">
        <v>0</v>
      </c>
    </row>
    <row r="37" spans="1:8" ht="14.25" customHeight="1" x14ac:dyDescent="0.2">
      <c r="A37" s="2"/>
      <c r="B37" s="355"/>
      <c r="C37" s="355"/>
      <c r="D37" s="355"/>
      <c r="E37" s="355"/>
      <c r="F37" s="355"/>
      <c r="G37" s="355"/>
      <c r="H37" s="1" t="s">
        <v>0</v>
      </c>
    </row>
    <row r="38" spans="1:8" ht="12.75" customHeight="1" x14ac:dyDescent="0.2">
      <c r="A38" s="97"/>
      <c r="B38" s="355"/>
      <c r="C38" s="355"/>
      <c r="D38" s="355"/>
      <c r="E38" s="355"/>
      <c r="F38" s="355"/>
      <c r="G38" s="355"/>
      <c r="H38" s="1" t="s">
        <v>0</v>
      </c>
    </row>
    <row r="39" spans="1:8" x14ac:dyDescent="0.2">
      <c r="A39" s="97"/>
      <c r="B39" s="355"/>
      <c r="C39" s="355"/>
      <c r="D39" s="355"/>
      <c r="E39" s="355"/>
      <c r="F39" s="355"/>
      <c r="G39" s="355"/>
      <c r="H39" s="1" t="s">
        <v>0</v>
      </c>
    </row>
    <row r="40" spans="1:8" x14ac:dyDescent="0.2">
      <c r="A40" s="97"/>
      <c r="B40" s="355"/>
      <c r="C40" s="355"/>
      <c r="D40" s="355"/>
      <c r="E40" s="355"/>
      <c r="F40" s="355"/>
      <c r="G40" s="355"/>
      <c r="H40" s="1" t="s">
        <v>0</v>
      </c>
    </row>
    <row r="41" spans="1:8" x14ac:dyDescent="0.2">
      <c r="A41" s="97"/>
      <c r="B41" s="355"/>
      <c r="C41" s="355"/>
      <c r="D41" s="355"/>
      <c r="E41" s="355"/>
      <c r="F41" s="355"/>
      <c r="G41" s="355"/>
      <c r="H41" s="1" t="s">
        <v>0</v>
      </c>
    </row>
    <row r="42" spans="1:8" x14ac:dyDescent="0.2">
      <c r="A42" s="97"/>
      <c r="B42" s="355"/>
      <c r="C42" s="355"/>
      <c r="D42" s="355"/>
      <c r="E42" s="355"/>
      <c r="F42" s="355"/>
      <c r="G42" s="355"/>
      <c r="H42" s="1" t="s">
        <v>0</v>
      </c>
    </row>
    <row r="43" spans="1:8" x14ac:dyDescent="0.2">
      <c r="A43" s="97"/>
      <c r="B43" s="355"/>
      <c r="C43" s="355"/>
      <c r="D43" s="355"/>
      <c r="E43" s="355"/>
      <c r="F43" s="355"/>
      <c r="G43" s="355"/>
      <c r="H43" s="1" t="s">
        <v>0</v>
      </c>
    </row>
    <row r="44" spans="1:8" ht="12.75" customHeight="1" x14ac:dyDescent="0.2">
      <c r="A44" s="97"/>
      <c r="B44" s="355"/>
      <c r="C44" s="355"/>
      <c r="D44" s="355"/>
      <c r="E44" s="355"/>
      <c r="F44" s="355"/>
      <c r="G44" s="355"/>
      <c r="H44" s="1" t="s">
        <v>0</v>
      </c>
    </row>
    <row r="45" spans="1:8" ht="12.75" customHeight="1" x14ac:dyDescent="0.2">
      <c r="A45" s="97"/>
      <c r="B45" s="355"/>
      <c r="C45" s="355"/>
      <c r="D45" s="355"/>
      <c r="E45" s="355"/>
      <c r="F45" s="355"/>
      <c r="G45" s="355"/>
      <c r="H45" s="1" t="s">
        <v>0</v>
      </c>
    </row>
    <row r="46" spans="1:8" x14ac:dyDescent="0.2">
      <c r="B46" s="350"/>
      <c r="C46" s="350"/>
      <c r="D46" s="350"/>
      <c r="E46" s="350"/>
      <c r="F46" s="350"/>
      <c r="G46" s="350"/>
    </row>
    <row r="47" spans="1:8" x14ac:dyDescent="0.2">
      <c r="B47" s="350"/>
      <c r="C47" s="350"/>
      <c r="D47" s="350"/>
      <c r="E47" s="350"/>
      <c r="F47" s="350"/>
      <c r="G47" s="350"/>
    </row>
    <row r="48" spans="1:8" x14ac:dyDescent="0.2">
      <c r="B48" s="350"/>
      <c r="C48" s="350"/>
      <c r="D48" s="350"/>
      <c r="E48" s="350"/>
      <c r="F48" s="350"/>
      <c r="G48" s="350"/>
    </row>
    <row r="49" spans="2:7" x14ac:dyDescent="0.2">
      <c r="B49" s="350"/>
      <c r="C49" s="350"/>
      <c r="D49" s="350"/>
      <c r="E49" s="350"/>
      <c r="F49" s="350"/>
      <c r="G49" s="350"/>
    </row>
    <row r="50" spans="2:7" x14ac:dyDescent="0.2">
      <c r="B50" s="350"/>
      <c r="C50" s="350"/>
      <c r="D50" s="350"/>
      <c r="E50" s="350"/>
      <c r="F50" s="350"/>
      <c r="G50" s="350"/>
    </row>
    <row r="51" spans="2:7" x14ac:dyDescent="0.2">
      <c r="B51" s="350"/>
      <c r="C51" s="350"/>
      <c r="D51" s="350"/>
      <c r="E51" s="350"/>
      <c r="F51" s="350"/>
      <c r="G51" s="350"/>
    </row>
  </sheetData>
  <mergeCells count="18"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A23:B23"/>
    <mergeCell ref="C8:E8"/>
    <mergeCell ref="C9:E9"/>
    <mergeCell ref="C10:E10"/>
    <mergeCell ref="C11:E11"/>
    <mergeCell ref="C12:E1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4"/>
  <dimension ref="A1:BE80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 x14ac:dyDescent="0.2">
      <c r="A1" s="356" t="s">
        <v>1</v>
      </c>
      <c r="B1" s="357"/>
      <c r="C1" s="98" t="s">
        <v>80</v>
      </c>
      <c r="D1" s="99"/>
      <c r="E1" s="100"/>
      <c r="F1" s="99"/>
      <c r="G1" s="101" t="s">
        <v>53</v>
      </c>
      <c r="H1" s="102" t="s">
        <v>128</v>
      </c>
      <c r="I1" s="103"/>
    </row>
    <row r="2" spans="1:9" ht="13.5" thickBot="1" x14ac:dyDescent="0.25">
      <c r="A2" s="358" t="s">
        <v>54</v>
      </c>
      <c r="B2" s="359"/>
      <c r="C2" s="193">
        <v>40603</v>
      </c>
      <c r="D2" s="104"/>
      <c r="E2" s="105"/>
      <c r="F2" s="104"/>
      <c r="G2" s="360" t="s">
        <v>129</v>
      </c>
      <c r="H2" s="361"/>
      <c r="I2" s="362"/>
    </row>
    <row r="3" spans="1:9" ht="13.5" thickTop="1" x14ac:dyDescent="0.2">
      <c r="F3" s="39"/>
    </row>
    <row r="4" spans="1:9" ht="19.5" customHeight="1" x14ac:dyDescent="0.25">
      <c r="A4" s="106" t="s">
        <v>55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/>
    <row r="6" spans="1:9" s="39" customFormat="1" ht="13.5" thickBot="1" x14ac:dyDescent="0.25">
      <c r="A6" s="109"/>
      <c r="B6" s="110" t="s">
        <v>56</v>
      </c>
      <c r="C6" s="110"/>
      <c r="D6" s="111"/>
      <c r="E6" s="112" t="s">
        <v>4</v>
      </c>
      <c r="F6" s="113" t="s">
        <v>5</v>
      </c>
      <c r="G6" s="113" t="s">
        <v>6</v>
      </c>
      <c r="H6" s="113" t="s">
        <v>7</v>
      </c>
      <c r="I6" s="114" t="s">
        <v>8</v>
      </c>
    </row>
    <row r="7" spans="1:9" s="39" customFormat="1" x14ac:dyDescent="0.2">
      <c r="A7" s="194" t="e">
        <f>#REF!</f>
        <v>#REF!</v>
      </c>
      <c r="B7" s="5" t="e">
        <f>#REF!</f>
        <v>#REF!</v>
      </c>
      <c r="D7" s="115"/>
      <c r="E7" s="195" t="e">
        <f>#REF!</f>
        <v>#REF!</v>
      </c>
      <c r="F7" s="196" t="e">
        <f>#REF!</f>
        <v>#REF!</v>
      </c>
      <c r="G7" s="196" t="e">
        <f>#REF!</f>
        <v>#REF!</v>
      </c>
      <c r="H7" s="196" t="e">
        <f>#REF!</f>
        <v>#REF!</v>
      </c>
      <c r="I7" s="197" t="e">
        <f>#REF!</f>
        <v>#REF!</v>
      </c>
    </row>
    <row r="8" spans="1:9" s="39" customFormat="1" x14ac:dyDescent="0.2">
      <c r="A8" s="194" t="e">
        <f>#REF!</f>
        <v>#REF!</v>
      </c>
      <c r="B8" s="5" t="e">
        <f>#REF!</f>
        <v>#REF!</v>
      </c>
      <c r="D8" s="115"/>
      <c r="E8" s="195" t="e">
        <f>#REF!</f>
        <v>#REF!</v>
      </c>
      <c r="F8" s="196" t="e">
        <f>#REF!</f>
        <v>#REF!</v>
      </c>
      <c r="G8" s="196" t="e">
        <f>#REF!</f>
        <v>#REF!</v>
      </c>
      <c r="H8" s="196" t="e">
        <f>#REF!</f>
        <v>#REF!</v>
      </c>
      <c r="I8" s="197" t="e">
        <f>#REF!</f>
        <v>#REF!</v>
      </c>
    </row>
    <row r="9" spans="1:9" s="39" customFormat="1" x14ac:dyDescent="0.2">
      <c r="A9" s="194" t="e">
        <f>#REF!</f>
        <v>#REF!</v>
      </c>
      <c r="B9" s="5" t="e">
        <f>#REF!</f>
        <v>#REF!</v>
      </c>
      <c r="D9" s="115"/>
      <c r="E9" s="195" t="e">
        <f>#REF!</f>
        <v>#REF!</v>
      </c>
      <c r="F9" s="196" t="e">
        <f>#REF!</f>
        <v>#REF!</v>
      </c>
      <c r="G9" s="196" t="e">
        <f>#REF!</f>
        <v>#REF!</v>
      </c>
      <c r="H9" s="196" t="e">
        <f>#REF!</f>
        <v>#REF!</v>
      </c>
      <c r="I9" s="197" t="e">
        <f>#REF!</f>
        <v>#REF!</v>
      </c>
    </row>
    <row r="10" spans="1:9" s="39" customFormat="1" x14ac:dyDescent="0.2">
      <c r="A10" s="194" t="e">
        <f>#REF!</f>
        <v>#REF!</v>
      </c>
      <c r="B10" s="5" t="e">
        <f>#REF!</f>
        <v>#REF!</v>
      </c>
      <c r="D10" s="115"/>
      <c r="E10" s="195" t="e">
        <f>#REF!</f>
        <v>#REF!</v>
      </c>
      <c r="F10" s="196" t="e">
        <f>#REF!</f>
        <v>#REF!</v>
      </c>
      <c r="G10" s="196" t="e">
        <f>#REF!</f>
        <v>#REF!</v>
      </c>
      <c r="H10" s="196" t="e">
        <f>#REF!</f>
        <v>#REF!</v>
      </c>
      <c r="I10" s="197" t="e">
        <f>#REF!</f>
        <v>#REF!</v>
      </c>
    </row>
    <row r="11" spans="1:9" s="39" customFormat="1" x14ac:dyDescent="0.2">
      <c r="A11" s="194" t="e">
        <f>#REF!</f>
        <v>#REF!</v>
      </c>
      <c r="B11" s="5" t="e">
        <f>#REF!</f>
        <v>#REF!</v>
      </c>
      <c r="D11" s="115"/>
      <c r="E11" s="195" t="e">
        <f>#REF!</f>
        <v>#REF!</v>
      </c>
      <c r="F11" s="196" t="e">
        <f>#REF!</f>
        <v>#REF!</v>
      </c>
      <c r="G11" s="196" t="e">
        <f>#REF!</f>
        <v>#REF!</v>
      </c>
      <c r="H11" s="196" t="e">
        <f>#REF!</f>
        <v>#REF!</v>
      </c>
      <c r="I11" s="197" t="e">
        <f>#REF!</f>
        <v>#REF!</v>
      </c>
    </row>
    <row r="12" spans="1:9" s="39" customFormat="1" x14ac:dyDescent="0.2">
      <c r="A12" s="194" t="e">
        <f>#REF!</f>
        <v>#REF!</v>
      </c>
      <c r="B12" s="5" t="e">
        <f>#REF!</f>
        <v>#REF!</v>
      </c>
      <c r="D12" s="115"/>
      <c r="E12" s="195" t="e">
        <f>#REF!</f>
        <v>#REF!</v>
      </c>
      <c r="F12" s="196" t="e">
        <f>#REF!</f>
        <v>#REF!</v>
      </c>
      <c r="G12" s="196" t="e">
        <f>#REF!</f>
        <v>#REF!</v>
      </c>
      <c r="H12" s="196" t="e">
        <f>#REF!</f>
        <v>#REF!</v>
      </c>
      <c r="I12" s="197" t="e">
        <f>#REF!</f>
        <v>#REF!</v>
      </c>
    </row>
    <row r="13" spans="1:9" s="39" customFormat="1" x14ac:dyDescent="0.2">
      <c r="A13" s="194" t="e">
        <f>#REF!</f>
        <v>#REF!</v>
      </c>
      <c r="B13" s="5" t="e">
        <f>#REF!</f>
        <v>#REF!</v>
      </c>
      <c r="D13" s="115"/>
      <c r="E13" s="195" t="e">
        <f>#REF!</f>
        <v>#REF!</v>
      </c>
      <c r="F13" s="196" t="e">
        <f>#REF!</f>
        <v>#REF!</v>
      </c>
      <c r="G13" s="196" t="e">
        <f>#REF!</f>
        <v>#REF!</v>
      </c>
      <c r="H13" s="196" t="e">
        <f>#REF!</f>
        <v>#REF!</v>
      </c>
      <c r="I13" s="197" t="e">
        <f>#REF!</f>
        <v>#REF!</v>
      </c>
    </row>
    <row r="14" spans="1:9" s="39" customFormat="1" x14ac:dyDescent="0.2">
      <c r="A14" s="194" t="e">
        <f>#REF!</f>
        <v>#REF!</v>
      </c>
      <c r="B14" s="5" t="e">
        <f>#REF!</f>
        <v>#REF!</v>
      </c>
      <c r="D14" s="115"/>
      <c r="E14" s="195" t="e">
        <f>#REF!</f>
        <v>#REF!</v>
      </c>
      <c r="F14" s="196" t="e">
        <f>#REF!</f>
        <v>#REF!</v>
      </c>
      <c r="G14" s="196" t="e">
        <f>#REF!</f>
        <v>#REF!</v>
      </c>
      <c r="H14" s="196" t="e">
        <f>#REF!</f>
        <v>#REF!</v>
      </c>
      <c r="I14" s="197" t="e">
        <f>#REF!</f>
        <v>#REF!</v>
      </c>
    </row>
    <row r="15" spans="1:9" s="39" customFormat="1" ht="13.5" thickBot="1" x14ac:dyDescent="0.25">
      <c r="A15" s="194" t="e">
        <f>#REF!</f>
        <v>#REF!</v>
      </c>
      <c r="B15" s="5" t="e">
        <f>#REF!</f>
        <v>#REF!</v>
      </c>
      <c r="D15" s="115"/>
      <c r="E15" s="195" t="e">
        <f>#REF!</f>
        <v>#REF!</v>
      </c>
      <c r="F15" s="196" t="e">
        <f>#REF!</f>
        <v>#REF!</v>
      </c>
      <c r="G15" s="196" t="e">
        <f>#REF!</f>
        <v>#REF!</v>
      </c>
      <c r="H15" s="196" t="e">
        <f>#REF!</f>
        <v>#REF!</v>
      </c>
      <c r="I15" s="197" t="e">
        <f>#REF!</f>
        <v>#REF!</v>
      </c>
    </row>
    <row r="16" spans="1:9" s="3" customFormat="1" ht="13.5" thickBot="1" x14ac:dyDescent="0.25">
      <c r="A16" s="116"/>
      <c r="B16" s="117" t="s">
        <v>57</v>
      </c>
      <c r="C16" s="117"/>
      <c r="D16" s="118"/>
      <c r="E16" s="119" t="e">
        <f>SUM(E7:E15)</f>
        <v>#REF!</v>
      </c>
      <c r="F16" s="120" t="e">
        <f>SUM(F7:F15)</f>
        <v>#REF!</v>
      </c>
      <c r="G16" s="120" t="e">
        <f>SUM(G7:G15)</f>
        <v>#REF!</v>
      </c>
      <c r="H16" s="120" t="e">
        <f>SUM(H7:H15)</f>
        <v>#REF!</v>
      </c>
      <c r="I16" s="121" t="e">
        <f>SUM(I7:I15)</f>
        <v>#REF!</v>
      </c>
    </row>
    <row r="17" spans="1:57" x14ac:dyDescent="0.2">
      <c r="A17" s="39"/>
      <c r="B17" s="39"/>
      <c r="C17" s="39"/>
      <c r="D17" s="39"/>
      <c r="E17" s="39"/>
      <c r="F17" s="39"/>
      <c r="G17" s="39"/>
      <c r="H17" s="39"/>
      <c r="I17" s="39"/>
    </row>
    <row r="18" spans="1:57" ht="19.5" customHeight="1" x14ac:dyDescent="0.25">
      <c r="A18" s="107" t="s">
        <v>58</v>
      </c>
      <c r="B18" s="107"/>
      <c r="C18" s="107"/>
      <c r="D18" s="107"/>
      <c r="E18" s="107"/>
      <c r="F18" s="107"/>
      <c r="G18" s="122"/>
      <c r="H18" s="107"/>
      <c r="I18" s="107"/>
      <c r="BA18" s="45"/>
      <c r="BB18" s="45"/>
      <c r="BC18" s="45"/>
      <c r="BD18" s="45"/>
      <c r="BE18" s="45"/>
    </row>
    <row r="19" spans="1:57" ht="13.5" thickBot="1" x14ac:dyDescent="0.25"/>
    <row r="20" spans="1:57" x14ac:dyDescent="0.2">
      <c r="A20" s="74" t="s">
        <v>59</v>
      </c>
      <c r="B20" s="75"/>
      <c r="C20" s="75"/>
      <c r="D20" s="123"/>
      <c r="E20" s="124" t="s">
        <v>60</v>
      </c>
      <c r="F20" s="125" t="s">
        <v>3</v>
      </c>
      <c r="G20" s="126" t="s">
        <v>61</v>
      </c>
      <c r="H20" s="127"/>
      <c r="I20" s="128" t="s">
        <v>60</v>
      </c>
    </row>
    <row r="21" spans="1:57" x14ac:dyDescent="0.2">
      <c r="A21" s="68" t="s">
        <v>113</v>
      </c>
      <c r="B21" s="59"/>
      <c r="C21" s="59"/>
      <c r="D21" s="129"/>
      <c r="E21" s="130">
        <v>0</v>
      </c>
      <c r="F21" s="131">
        <v>0</v>
      </c>
      <c r="G21" s="132">
        <v>0</v>
      </c>
      <c r="H21" s="133"/>
      <c r="I21" s="134">
        <f t="shared" ref="I21:I28" si="0">E21+F21*G21/100</f>
        <v>0</v>
      </c>
      <c r="BA21" s="1">
        <v>0</v>
      </c>
    </row>
    <row r="22" spans="1:57" x14ac:dyDescent="0.2">
      <c r="A22" s="68" t="s">
        <v>114</v>
      </c>
      <c r="B22" s="59"/>
      <c r="C22" s="59"/>
      <c r="D22" s="129"/>
      <c r="E22" s="130">
        <v>0</v>
      </c>
      <c r="F22" s="131">
        <v>0</v>
      </c>
      <c r="G22" s="132">
        <v>0</v>
      </c>
      <c r="H22" s="133"/>
      <c r="I22" s="134">
        <f t="shared" si="0"/>
        <v>0</v>
      </c>
      <c r="BA22" s="1">
        <v>0</v>
      </c>
    </row>
    <row r="23" spans="1:57" x14ac:dyDescent="0.2">
      <c r="A23" s="68" t="s">
        <v>115</v>
      </c>
      <c r="B23" s="59"/>
      <c r="C23" s="59"/>
      <c r="D23" s="129"/>
      <c r="E23" s="130">
        <v>0</v>
      </c>
      <c r="F23" s="131">
        <v>0</v>
      </c>
      <c r="G23" s="132">
        <v>0</v>
      </c>
      <c r="H23" s="133"/>
      <c r="I23" s="134">
        <f t="shared" si="0"/>
        <v>0</v>
      </c>
      <c r="BA23" s="1">
        <v>0</v>
      </c>
    </row>
    <row r="24" spans="1:57" x14ac:dyDescent="0.2">
      <c r="A24" s="68" t="s">
        <v>116</v>
      </c>
      <c r="B24" s="59"/>
      <c r="C24" s="59"/>
      <c r="D24" s="129"/>
      <c r="E24" s="130">
        <v>0</v>
      </c>
      <c r="F24" s="131">
        <v>0</v>
      </c>
      <c r="G24" s="132">
        <v>0</v>
      </c>
      <c r="H24" s="133"/>
      <c r="I24" s="134">
        <f t="shared" si="0"/>
        <v>0</v>
      </c>
      <c r="BA24" s="1">
        <v>0</v>
      </c>
    </row>
    <row r="25" spans="1:57" x14ac:dyDescent="0.2">
      <c r="A25" s="68" t="s">
        <v>117</v>
      </c>
      <c r="B25" s="59"/>
      <c r="C25" s="59"/>
      <c r="D25" s="129"/>
      <c r="E25" s="130">
        <v>0</v>
      </c>
      <c r="F25" s="131">
        <v>0</v>
      </c>
      <c r="G25" s="132">
        <v>343708.17000000004</v>
      </c>
      <c r="H25" s="133"/>
      <c r="I25" s="134">
        <f t="shared" si="0"/>
        <v>0</v>
      </c>
      <c r="BA25" s="1">
        <v>1</v>
      </c>
    </row>
    <row r="26" spans="1:57" x14ac:dyDescent="0.2">
      <c r="A26" s="68" t="s">
        <v>118</v>
      </c>
      <c r="B26" s="59"/>
      <c r="C26" s="59"/>
      <c r="D26" s="129"/>
      <c r="E26" s="130">
        <v>0</v>
      </c>
      <c r="F26" s="131">
        <v>0</v>
      </c>
      <c r="G26" s="132">
        <v>343708.17000000004</v>
      </c>
      <c r="H26" s="133"/>
      <c r="I26" s="134">
        <f t="shared" si="0"/>
        <v>0</v>
      </c>
      <c r="BA26" s="1">
        <v>1</v>
      </c>
    </row>
    <row r="27" spans="1:57" x14ac:dyDescent="0.2">
      <c r="A27" s="68" t="s">
        <v>119</v>
      </c>
      <c r="B27" s="59"/>
      <c r="C27" s="59"/>
      <c r="D27" s="129"/>
      <c r="E27" s="130">
        <v>0</v>
      </c>
      <c r="F27" s="131">
        <v>0</v>
      </c>
      <c r="G27" s="132">
        <v>382967.01</v>
      </c>
      <c r="H27" s="133"/>
      <c r="I27" s="134">
        <f t="shared" si="0"/>
        <v>0</v>
      </c>
      <c r="BA27" s="1">
        <v>2</v>
      </c>
    </row>
    <row r="28" spans="1:57" x14ac:dyDescent="0.2">
      <c r="A28" s="68" t="s">
        <v>120</v>
      </c>
      <c r="B28" s="59"/>
      <c r="C28" s="59"/>
      <c r="D28" s="129"/>
      <c r="E28" s="130">
        <v>0</v>
      </c>
      <c r="F28" s="131">
        <v>0</v>
      </c>
      <c r="G28" s="132">
        <v>382967.01</v>
      </c>
      <c r="H28" s="133"/>
      <c r="I28" s="134">
        <f t="shared" si="0"/>
        <v>0</v>
      </c>
      <c r="BA28" s="1">
        <v>2</v>
      </c>
    </row>
    <row r="29" spans="1:57" ht="13.5" thickBot="1" x14ac:dyDescent="0.25">
      <c r="A29" s="135"/>
      <c r="B29" s="136" t="s">
        <v>62</v>
      </c>
      <c r="C29" s="137"/>
      <c r="D29" s="138"/>
      <c r="E29" s="139"/>
      <c r="F29" s="140"/>
      <c r="G29" s="140"/>
      <c r="H29" s="363">
        <f>SUM(I21:I28)</f>
        <v>0</v>
      </c>
      <c r="I29" s="364"/>
    </row>
    <row r="31" spans="1:57" x14ac:dyDescent="0.2">
      <c r="B31" s="3"/>
      <c r="F31" s="141"/>
      <c r="G31" s="142"/>
      <c r="H31" s="142"/>
      <c r="I31" s="4"/>
    </row>
    <row r="32" spans="1:57" x14ac:dyDescent="0.2">
      <c r="F32" s="141"/>
      <c r="G32" s="142"/>
      <c r="H32" s="142"/>
      <c r="I32" s="4"/>
    </row>
    <row r="33" spans="6:9" x14ac:dyDescent="0.2">
      <c r="F33" s="141"/>
      <c r="G33" s="142"/>
      <c r="H33" s="142"/>
      <c r="I33" s="4"/>
    </row>
    <row r="34" spans="6:9" x14ac:dyDescent="0.2">
      <c r="F34" s="141"/>
      <c r="G34" s="142"/>
      <c r="H34" s="142"/>
      <c r="I34" s="4"/>
    </row>
    <row r="35" spans="6:9" x14ac:dyDescent="0.2">
      <c r="F35" s="141"/>
      <c r="G35" s="142"/>
      <c r="H35" s="142"/>
      <c r="I35" s="4"/>
    </row>
    <row r="36" spans="6:9" x14ac:dyDescent="0.2">
      <c r="F36" s="141"/>
      <c r="G36" s="142"/>
      <c r="H36" s="142"/>
      <c r="I36" s="4"/>
    </row>
    <row r="37" spans="6:9" x14ac:dyDescent="0.2">
      <c r="F37" s="141"/>
      <c r="G37" s="142"/>
      <c r="H37" s="142"/>
      <c r="I37" s="4"/>
    </row>
    <row r="38" spans="6:9" x14ac:dyDescent="0.2">
      <c r="F38" s="141"/>
      <c r="G38" s="142"/>
      <c r="H38" s="142"/>
      <c r="I38" s="4"/>
    </row>
    <row r="39" spans="6:9" x14ac:dyDescent="0.2">
      <c r="F39" s="141"/>
      <c r="G39" s="142"/>
      <c r="H39" s="142"/>
      <c r="I39" s="4"/>
    </row>
    <row r="40" spans="6:9" x14ac:dyDescent="0.2">
      <c r="F40" s="141"/>
      <c r="G40" s="142"/>
      <c r="H40" s="142"/>
      <c r="I40" s="4"/>
    </row>
    <row r="41" spans="6:9" x14ac:dyDescent="0.2">
      <c r="F41" s="141"/>
      <c r="G41" s="142"/>
      <c r="H41" s="142"/>
      <c r="I41" s="4"/>
    </row>
    <row r="42" spans="6:9" x14ac:dyDescent="0.2">
      <c r="F42" s="141"/>
      <c r="G42" s="142"/>
      <c r="H42" s="142"/>
      <c r="I42" s="4"/>
    </row>
    <row r="43" spans="6:9" x14ac:dyDescent="0.2">
      <c r="F43" s="141"/>
      <c r="G43" s="142"/>
      <c r="H43" s="142"/>
      <c r="I43" s="4"/>
    </row>
    <row r="44" spans="6:9" x14ac:dyDescent="0.2">
      <c r="F44" s="141"/>
      <c r="G44" s="142"/>
      <c r="H44" s="142"/>
      <c r="I44" s="4"/>
    </row>
    <row r="45" spans="6:9" x14ac:dyDescent="0.2">
      <c r="F45" s="141"/>
      <c r="G45" s="142"/>
      <c r="H45" s="142"/>
      <c r="I45" s="4"/>
    </row>
    <row r="46" spans="6:9" x14ac:dyDescent="0.2">
      <c r="F46" s="141"/>
      <c r="G46" s="142"/>
      <c r="H46" s="142"/>
      <c r="I46" s="4"/>
    </row>
    <row r="47" spans="6:9" x14ac:dyDescent="0.2">
      <c r="F47" s="141"/>
      <c r="G47" s="142"/>
      <c r="H47" s="142"/>
      <c r="I47" s="4"/>
    </row>
    <row r="48" spans="6:9" x14ac:dyDescent="0.2">
      <c r="F48" s="141"/>
      <c r="G48" s="142"/>
      <c r="H48" s="142"/>
      <c r="I48" s="4"/>
    </row>
    <row r="49" spans="6:9" x14ac:dyDescent="0.2">
      <c r="F49" s="141"/>
      <c r="G49" s="142"/>
      <c r="H49" s="142"/>
      <c r="I49" s="4"/>
    </row>
    <row r="50" spans="6:9" x14ac:dyDescent="0.2">
      <c r="F50" s="141"/>
      <c r="G50" s="142"/>
      <c r="H50" s="142"/>
      <c r="I50" s="4"/>
    </row>
    <row r="51" spans="6:9" x14ac:dyDescent="0.2">
      <c r="F51" s="141"/>
      <c r="G51" s="142"/>
      <c r="H51" s="142"/>
      <c r="I51" s="4"/>
    </row>
    <row r="52" spans="6:9" x14ac:dyDescent="0.2">
      <c r="F52" s="141"/>
      <c r="G52" s="142"/>
      <c r="H52" s="142"/>
      <c r="I52" s="4"/>
    </row>
    <row r="53" spans="6:9" x14ac:dyDescent="0.2">
      <c r="F53" s="141"/>
      <c r="G53" s="142"/>
      <c r="H53" s="142"/>
      <c r="I53" s="4"/>
    </row>
    <row r="54" spans="6:9" x14ac:dyDescent="0.2">
      <c r="F54" s="141"/>
      <c r="G54" s="142"/>
      <c r="H54" s="142"/>
      <c r="I54" s="4"/>
    </row>
    <row r="55" spans="6:9" x14ac:dyDescent="0.2">
      <c r="F55" s="141"/>
      <c r="G55" s="142"/>
      <c r="H55" s="142"/>
      <c r="I55" s="4"/>
    </row>
    <row r="56" spans="6:9" x14ac:dyDescent="0.2">
      <c r="F56" s="141"/>
      <c r="G56" s="142"/>
      <c r="H56" s="142"/>
      <c r="I56" s="4"/>
    </row>
    <row r="57" spans="6:9" x14ac:dyDescent="0.2">
      <c r="F57" s="141"/>
      <c r="G57" s="142"/>
      <c r="H57" s="142"/>
      <c r="I57" s="4"/>
    </row>
    <row r="58" spans="6:9" x14ac:dyDescent="0.2">
      <c r="F58" s="141"/>
      <c r="G58" s="142"/>
      <c r="H58" s="142"/>
      <c r="I58" s="4"/>
    </row>
    <row r="59" spans="6:9" x14ac:dyDescent="0.2">
      <c r="F59" s="141"/>
      <c r="G59" s="142"/>
      <c r="H59" s="142"/>
      <c r="I59" s="4"/>
    </row>
    <row r="60" spans="6:9" x14ac:dyDescent="0.2">
      <c r="F60" s="141"/>
      <c r="G60" s="142"/>
      <c r="H60" s="142"/>
      <c r="I60" s="4"/>
    </row>
    <row r="61" spans="6:9" x14ac:dyDescent="0.2">
      <c r="F61" s="141"/>
      <c r="G61" s="142"/>
      <c r="H61" s="142"/>
      <c r="I61" s="4"/>
    </row>
    <row r="62" spans="6:9" x14ac:dyDescent="0.2">
      <c r="F62" s="141"/>
      <c r="G62" s="142"/>
      <c r="H62" s="142"/>
      <c r="I62" s="4"/>
    </row>
    <row r="63" spans="6:9" x14ac:dyDescent="0.2">
      <c r="F63" s="141"/>
      <c r="G63" s="142"/>
      <c r="H63" s="142"/>
      <c r="I63" s="4"/>
    </row>
    <row r="64" spans="6:9" x14ac:dyDescent="0.2">
      <c r="F64" s="141"/>
      <c r="G64" s="142"/>
      <c r="H64" s="142"/>
      <c r="I64" s="4"/>
    </row>
    <row r="65" spans="6:9" x14ac:dyDescent="0.2">
      <c r="F65" s="141"/>
      <c r="G65" s="142"/>
      <c r="H65" s="142"/>
      <c r="I65" s="4"/>
    </row>
    <row r="66" spans="6:9" x14ac:dyDescent="0.2">
      <c r="F66" s="141"/>
      <c r="G66" s="142"/>
      <c r="H66" s="142"/>
      <c r="I66" s="4"/>
    </row>
    <row r="67" spans="6:9" x14ac:dyDescent="0.2">
      <c r="F67" s="141"/>
      <c r="G67" s="142"/>
      <c r="H67" s="142"/>
      <c r="I67" s="4"/>
    </row>
    <row r="68" spans="6:9" x14ac:dyDescent="0.2">
      <c r="F68" s="141"/>
      <c r="G68" s="142"/>
      <c r="H68" s="142"/>
      <c r="I68" s="4"/>
    </row>
    <row r="69" spans="6:9" x14ac:dyDescent="0.2">
      <c r="F69" s="141"/>
      <c r="G69" s="142"/>
      <c r="H69" s="142"/>
      <c r="I69" s="4"/>
    </row>
    <row r="70" spans="6:9" x14ac:dyDescent="0.2">
      <c r="F70" s="141"/>
      <c r="G70" s="142"/>
      <c r="H70" s="142"/>
      <c r="I70" s="4"/>
    </row>
    <row r="71" spans="6:9" x14ac:dyDescent="0.2">
      <c r="F71" s="141"/>
      <c r="G71" s="142"/>
      <c r="H71" s="142"/>
      <c r="I71" s="4"/>
    </row>
    <row r="72" spans="6:9" x14ac:dyDescent="0.2">
      <c r="F72" s="141"/>
      <c r="G72" s="142"/>
      <c r="H72" s="142"/>
      <c r="I72" s="4"/>
    </row>
    <row r="73" spans="6:9" x14ac:dyDescent="0.2">
      <c r="F73" s="141"/>
      <c r="G73" s="142"/>
      <c r="H73" s="142"/>
      <c r="I73" s="4"/>
    </row>
    <row r="74" spans="6:9" x14ac:dyDescent="0.2">
      <c r="F74" s="141"/>
      <c r="G74" s="142"/>
      <c r="H74" s="142"/>
      <c r="I74" s="4"/>
    </row>
    <row r="75" spans="6:9" x14ac:dyDescent="0.2">
      <c r="F75" s="141"/>
      <c r="G75" s="142"/>
      <c r="H75" s="142"/>
      <c r="I75" s="4"/>
    </row>
    <row r="76" spans="6:9" x14ac:dyDescent="0.2">
      <c r="F76" s="141"/>
      <c r="G76" s="142"/>
      <c r="H76" s="142"/>
      <c r="I76" s="4"/>
    </row>
    <row r="77" spans="6:9" x14ac:dyDescent="0.2">
      <c r="F77" s="141"/>
      <c r="G77" s="142"/>
      <c r="H77" s="142"/>
      <c r="I77" s="4"/>
    </row>
    <row r="78" spans="6:9" x14ac:dyDescent="0.2">
      <c r="F78" s="141"/>
      <c r="G78" s="142"/>
      <c r="H78" s="142"/>
      <c r="I78" s="4"/>
    </row>
    <row r="79" spans="6:9" x14ac:dyDescent="0.2">
      <c r="F79" s="141"/>
      <c r="G79" s="142"/>
      <c r="H79" s="142"/>
      <c r="I79" s="4"/>
    </row>
    <row r="80" spans="6:9" x14ac:dyDescent="0.2">
      <c r="F80" s="141"/>
      <c r="G80" s="142"/>
      <c r="H80" s="142"/>
      <c r="I80" s="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35</vt:i4>
      </vt:variant>
      <vt:variant>
        <vt:lpstr>Pojmenované oblasti</vt:lpstr>
      </vt:variant>
      <vt:variant>
        <vt:i4>39</vt:i4>
      </vt:variant>
    </vt:vector>
  </HeadingPairs>
  <TitlesOfParts>
    <vt:vector size="74" baseType="lpstr">
      <vt:lpstr>01 R113429621 KL</vt:lpstr>
      <vt:lpstr>01 R113429621 Rek</vt:lpstr>
      <vt:lpstr>MaR_část 1</vt:lpstr>
      <vt:lpstr>01 R113429622 KL</vt:lpstr>
      <vt:lpstr>01 R113429622 Rek</vt:lpstr>
      <vt:lpstr>01 R113429623 KL</vt:lpstr>
      <vt:lpstr>01 R113429623 Rek</vt:lpstr>
      <vt:lpstr>01 R113429624 KL</vt:lpstr>
      <vt:lpstr>01 R113429624 Rek</vt:lpstr>
      <vt:lpstr>01 R113429625 KL</vt:lpstr>
      <vt:lpstr>01 R113429625 Rek</vt:lpstr>
      <vt:lpstr>01 R113429626 KL</vt:lpstr>
      <vt:lpstr>01 R113429626 Rek</vt:lpstr>
      <vt:lpstr>01 R113429627 KL</vt:lpstr>
      <vt:lpstr>01 R113429627 Rek</vt:lpstr>
      <vt:lpstr>01 R113429628 KL</vt:lpstr>
      <vt:lpstr>01 R113429628 Rek</vt:lpstr>
      <vt:lpstr>01 R113429629 KL</vt:lpstr>
      <vt:lpstr>01 R113429629 Rek</vt:lpstr>
      <vt:lpstr>01 R11342962a KL</vt:lpstr>
      <vt:lpstr>01 R11342962a Rek</vt:lpstr>
      <vt:lpstr>01 R103429641 KL</vt:lpstr>
      <vt:lpstr>01 R103429641 Rek</vt:lpstr>
      <vt:lpstr>01 R103429641 1</vt:lpstr>
      <vt:lpstr>01 R103429641 R1</vt:lpstr>
      <vt:lpstr>01 R103429641 2</vt:lpstr>
      <vt:lpstr>01 R103429641 R2</vt:lpstr>
      <vt:lpstr>01 R103429641 3</vt:lpstr>
      <vt:lpstr>01 R103429641 R3</vt:lpstr>
      <vt:lpstr>01 R103429641 4</vt:lpstr>
      <vt:lpstr>01 R103429641 R4</vt:lpstr>
      <vt:lpstr>01 R103429641 5</vt:lpstr>
      <vt:lpstr>01 R103429641 R5</vt:lpstr>
      <vt:lpstr>01 R103429641 6</vt:lpstr>
      <vt:lpstr>01 R103429641 R6</vt:lpstr>
      <vt:lpstr>'01 R113429621 Rek'!Názvy_tisku</vt:lpstr>
      <vt:lpstr>'01 R113429622 Rek'!Názvy_tisku</vt:lpstr>
      <vt:lpstr>'01 R113429623 Rek'!Názvy_tisku</vt:lpstr>
      <vt:lpstr>'01 R113429624 Rek'!Názvy_tisku</vt:lpstr>
      <vt:lpstr>'01 R113429625 Rek'!Názvy_tisku</vt:lpstr>
      <vt:lpstr>'01 R113429626 Rek'!Názvy_tisku</vt:lpstr>
      <vt:lpstr>'01 R113429627 Rek'!Názvy_tisku</vt:lpstr>
      <vt:lpstr>'01 R113429628 Rek'!Názvy_tisku</vt:lpstr>
      <vt:lpstr>'01 R113429629 Rek'!Názvy_tisku</vt:lpstr>
      <vt:lpstr>'01 R11342962a Rek'!Názvy_tisku</vt:lpstr>
      <vt:lpstr>'MaR_část 1'!Názvy_tisku</vt:lpstr>
      <vt:lpstr>'01 R103429641 R1'!Oblast_tisku</vt:lpstr>
      <vt:lpstr>'01 R103429641 R2'!Oblast_tisku</vt:lpstr>
      <vt:lpstr>'01 R103429641 R3'!Oblast_tisku</vt:lpstr>
      <vt:lpstr>'01 R103429641 R4'!Oblast_tisku</vt:lpstr>
      <vt:lpstr>'01 R103429641 R5'!Oblast_tisku</vt:lpstr>
      <vt:lpstr>'01 R103429641 R6'!Oblast_tisku</vt:lpstr>
      <vt:lpstr>'01 R103429641 Rek'!Oblast_tisku</vt:lpstr>
      <vt:lpstr>'01 R113429621 KL'!Oblast_tisku</vt:lpstr>
      <vt:lpstr>'01 R113429621 Rek'!Oblast_tisku</vt:lpstr>
      <vt:lpstr>'01 R113429622 KL'!Oblast_tisku</vt:lpstr>
      <vt:lpstr>'01 R113429622 Rek'!Oblast_tisku</vt:lpstr>
      <vt:lpstr>'01 R113429623 KL'!Oblast_tisku</vt:lpstr>
      <vt:lpstr>'01 R113429623 Rek'!Oblast_tisku</vt:lpstr>
      <vt:lpstr>'01 R113429624 KL'!Oblast_tisku</vt:lpstr>
      <vt:lpstr>'01 R113429624 Rek'!Oblast_tisku</vt:lpstr>
      <vt:lpstr>'01 R113429625 KL'!Oblast_tisku</vt:lpstr>
      <vt:lpstr>'01 R113429625 Rek'!Oblast_tisku</vt:lpstr>
      <vt:lpstr>'01 R113429626 KL'!Oblast_tisku</vt:lpstr>
      <vt:lpstr>'01 R113429626 Rek'!Oblast_tisku</vt:lpstr>
      <vt:lpstr>'01 R113429627 KL'!Oblast_tisku</vt:lpstr>
      <vt:lpstr>'01 R113429627 Rek'!Oblast_tisku</vt:lpstr>
      <vt:lpstr>'01 R113429628 KL'!Oblast_tisku</vt:lpstr>
      <vt:lpstr>'01 R113429628 Rek'!Oblast_tisku</vt:lpstr>
      <vt:lpstr>'01 R113429629 KL'!Oblast_tisku</vt:lpstr>
      <vt:lpstr>'01 R113429629 Rek'!Oblast_tisku</vt:lpstr>
      <vt:lpstr>'01 R11342962a KL'!Oblast_tisku</vt:lpstr>
      <vt:lpstr>'01 R11342962a Rek'!Oblast_tisku</vt:lpstr>
      <vt:lpstr>'MaR_část 1'!Oblast_tisku</vt:lpstr>
    </vt:vector>
  </TitlesOfParts>
  <Company>Synerga,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Kopecký Tomáš (SYNERGA)</dc:creator>
  <cp:lastModifiedBy>Dvorakova</cp:lastModifiedBy>
  <cp:lastPrinted>2014-03-04T14:18:18Z</cp:lastPrinted>
  <dcterms:created xsi:type="dcterms:W3CDTF">2011-07-01T07:10:26Z</dcterms:created>
  <dcterms:modified xsi:type="dcterms:W3CDTF">2014-05-19T08:45:49Z</dcterms:modified>
</cp:coreProperties>
</file>